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Thomas\OneDrive\2025 PRICING\"/>
    </mc:Choice>
  </mc:AlternateContent>
  <xr:revisionPtr revIDLastSave="0" documentId="13_ncr:1_{BC3F2E41-458F-48BE-94BE-CB5AA66FDCFA}" xr6:coauthVersionLast="47" xr6:coauthVersionMax="47" xr10:uidLastSave="{00000000-0000-0000-0000-000000000000}"/>
  <bookViews>
    <workbookView xWindow="-108" yWindow="-108" windowWidth="23256" windowHeight="11964" tabRatio="901" xr2:uid="{00000000-000D-0000-FFFF-FFFF00000000}"/>
  </bookViews>
  <sheets>
    <sheet name="Zone Price Worsheet" sheetId="1" r:id="rId1"/>
    <sheet name="Zone Map" sheetId="5" r:id="rId2"/>
    <sheet name="Sheet2" sheetId="4" r:id="rId3"/>
    <sheet name="Sheet3" sheetId="3" state="hidden" r:id="rId4"/>
    <sheet name="Sheet4" sheetId="2" state="hidden" r:id="rId5"/>
  </sheets>
  <definedNames>
    <definedName name="_xlnm.Print_Area" localSheetId="2">Sheet2!$A$1:$AZ$60</definedName>
    <definedName name="_xlnm.Print_Titles" localSheetId="2">Sheet2!$D:$F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3" i="1" l="1"/>
  <c r="C24" i="1" s="1"/>
  <c r="O3" i="1"/>
  <c r="C16" i="1" l="1"/>
  <c r="B31" i="1"/>
  <c r="C31" i="1"/>
  <c r="P16" i="1"/>
  <c r="L23" i="1"/>
  <c r="L24" i="1" s="1"/>
  <c r="J23" i="1"/>
  <c r="M23" i="1"/>
  <c r="I23" i="1"/>
  <c r="I24" i="1" s="1"/>
  <c r="K23" i="1"/>
  <c r="D23" i="1"/>
  <c r="N23" i="1"/>
  <c r="E23" i="1"/>
  <c r="B23" i="1"/>
  <c r="B16" i="1"/>
  <c r="E8" i="1"/>
  <c r="E9" i="1" s="1"/>
  <c r="I8" i="1"/>
  <c r="M8" i="1"/>
  <c r="M9" i="1" s="1"/>
  <c r="D16" i="1"/>
  <c r="D17" i="1" s="1"/>
  <c r="H16" i="1"/>
  <c r="L16" i="1"/>
  <c r="K16" i="1"/>
  <c r="F8" i="1"/>
  <c r="F9" i="1" s="1"/>
  <c r="J8" i="1"/>
  <c r="N8" i="1"/>
  <c r="E16" i="1"/>
  <c r="E17" i="1" s="1"/>
  <c r="I16" i="1"/>
  <c r="M16" i="1"/>
  <c r="B8" i="1"/>
  <c r="B9" i="1" s="1"/>
  <c r="G16" i="1"/>
  <c r="C8" i="1"/>
  <c r="C9" i="1" s="1"/>
  <c r="G8" i="1"/>
  <c r="G9" i="1" s="1"/>
  <c r="K8" i="1"/>
  <c r="O8" i="1"/>
  <c r="O9" i="1" s="1"/>
  <c r="F16" i="1"/>
  <c r="F17" i="1" s="1"/>
  <c r="J16" i="1"/>
  <c r="N16" i="1"/>
  <c r="D8" i="1"/>
  <c r="D9" i="1" s="1"/>
  <c r="H8" i="1"/>
  <c r="H9" i="1" s="1"/>
  <c r="L8" i="1"/>
  <c r="P8" i="1"/>
  <c r="O16" i="1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G64" i="4"/>
  <c r="AZ3" i="4" l="1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D31" i="1" l="1"/>
  <c r="K31" i="1"/>
  <c r="E31" i="1"/>
  <c r="G31" i="1"/>
  <c r="I31" i="1"/>
  <c r="F31" i="1"/>
  <c r="J31" i="1"/>
  <c r="H31" i="1"/>
  <c r="L31" i="1"/>
  <c r="M31" i="1"/>
  <c r="N31" i="1"/>
</calcChain>
</file>

<file path=xl/sharedStrings.xml><?xml version="1.0" encoding="utf-8"?>
<sst xmlns="http://schemas.openxmlformats.org/spreadsheetml/2006/main" count="1626" uniqueCount="204">
  <si>
    <t xml:space="preserve">Enter Zone      ------&gt; </t>
  </si>
  <si>
    <t>G7</t>
  </si>
  <si>
    <t>Product</t>
  </si>
  <si>
    <t>Container Mix</t>
  </si>
  <si>
    <t>Size/units/pallet</t>
  </si>
  <si>
    <t>3.8cf/30</t>
  </si>
  <si>
    <t>Item #</t>
  </si>
  <si>
    <t>1225P</t>
  </si>
  <si>
    <t>1250P</t>
  </si>
  <si>
    <t>1227P</t>
  </si>
  <si>
    <t>1420P</t>
  </si>
  <si>
    <t>1440P</t>
  </si>
  <si>
    <t>1460P</t>
  </si>
  <si>
    <t>1532P</t>
  </si>
  <si>
    <t>1550P</t>
  </si>
  <si>
    <t>.8 cf/75</t>
  </si>
  <si>
    <t>1.5cf/65</t>
  </si>
  <si>
    <t>6x8qt/40</t>
  </si>
  <si>
    <t>Zone Price</t>
  </si>
  <si>
    <t>65 cf/1</t>
  </si>
  <si>
    <t>GARDEN MAGIC</t>
  </si>
  <si>
    <t>Play Sand</t>
  </si>
  <si>
    <t>If "VALUE"  or "CALL" appears for a particular product, call 281.520.1999 for pricing or e-mail sales@baccto.com</t>
  </si>
  <si>
    <t>To print page go to "Print" - "Scaling" - "Fit on one page"</t>
  </si>
  <si>
    <t xml:space="preserve">Zone </t>
  </si>
  <si>
    <t>Column #</t>
  </si>
  <si>
    <t>Description</t>
  </si>
  <si>
    <t>Unit Size Units/Plt</t>
  </si>
  <si>
    <t>Zone C3</t>
  </si>
  <si>
    <t>C1</t>
  </si>
  <si>
    <t>50 lb/50</t>
  </si>
  <si>
    <t>C3</t>
  </si>
  <si>
    <t>Baccto Premium Potting Soil</t>
  </si>
  <si>
    <t>25 lb/100</t>
  </si>
  <si>
    <t>C4</t>
  </si>
  <si>
    <t>C5</t>
  </si>
  <si>
    <t>C6</t>
  </si>
  <si>
    <t>Baccto Lite Premium Ptg Soil</t>
  </si>
  <si>
    <t>20 qt/130</t>
  </si>
  <si>
    <t>C7</t>
  </si>
  <si>
    <t>40 qt/65</t>
  </si>
  <si>
    <t>C8</t>
  </si>
  <si>
    <t>E1</t>
  </si>
  <si>
    <t>Baccto Garden Soil</t>
  </si>
  <si>
    <t>1 cf/75</t>
  </si>
  <si>
    <t>E2</t>
  </si>
  <si>
    <t>Baccto Horticulture Sphagnum</t>
  </si>
  <si>
    <t>2 cf/50</t>
  </si>
  <si>
    <t>E3</t>
  </si>
  <si>
    <t>Baccto Top Soil</t>
  </si>
  <si>
    <t>E4</t>
  </si>
  <si>
    <t>Baccto Baled Sphagnum-OMRI</t>
  </si>
  <si>
    <t>2.2 cf/50</t>
  </si>
  <si>
    <t>E5</t>
  </si>
  <si>
    <t>3.8 cf/30</t>
  </si>
  <si>
    <t>E6</t>
  </si>
  <si>
    <t>40 qt/60</t>
  </si>
  <si>
    <t>E7</t>
  </si>
  <si>
    <t>1.5 cf/55</t>
  </si>
  <si>
    <t>E8</t>
  </si>
  <si>
    <t>Veggie Mix-OMRI</t>
  </si>
  <si>
    <t>F1</t>
  </si>
  <si>
    <t>F2</t>
  </si>
  <si>
    <t>Baccto Organic Compost-OMRI</t>
  </si>
  <si>
    <t>G1</t>
  </si>
  <si>
    <t>Baccto Organic Premium Potting Soil - OMRI</t>
  </si>
  <si>
    <t>G2</t>
  </si>
  <si>
    <t>G3</t>
  </si>
  <si>
    <t>Grower Hi-Density Mix</t>
  </si>
  <si>
    <t>40 qt/55</t>
  </si>
  <si>
    <t>G4</t>
  </si>
  <si>
    <t>Pro Grower's Mix-Loose Fill</t>
  </si>
  <si>
    <t>2.8 cf/54</t>
  </si>
  <si>
    <t>G5</t>
  </si>
  <si>
    <t>Pro Grower's Mix-Bale</t>
  </si>
  <si>
    <t>G6</t>
  </si>
  <si>
    <t>G8</t>
  </si>
  <si>
    <t>Pro Planting Mix</t>
  </si>
  <si>
    <t>P0</t>
  </si>
  <si>
    <t>Grower Hi-Porosity Mix</t>
  </si>
  <si>
    <t>P1</t>
  </si>
  <si>
    <t>P2</t>
  </si>
  <si>
    <t>Bark 1000</t>
  </si>
  <si>
    <t>P3</t>
  </si>
  <si>
    <t>Tree, Shrub, &amp; Perennial Mix</t>
  </si>
  <si>
    <t>P4</t>
  </si>
  <si>
    <t>Bark 2000</t>
  </si>
  <si>
    <t>P5</t>
  </si>
  <si>
    <t>Fortified Peat</t>
  </si>
  <si>
    <t>60 cf/2</t>
  </si>
  <si>
    <t>P6</t>
  </si>
  <si>
    <t>P7</t>
  </si>
  <si>
    <t>Professional Planting Mix</t>
  </si>
  <si>
    <t>P8</t>
  </si>
  <si>
    <t>52 cf/2</t>
  </si>
  <si>
    <t>P9</t>
  </si>
  <si>
    <t>R1</t>
  </si>
  <si>
    <t>R6</t>
  </si>
  <si>
    <t>Organic Optimum Mix</t>
  </si>
  <si>
    <t>S1</t>
  </si>
  <si>
    <t>Grower Sphagnum Peat</t>
  </si>
  <si>
    <t>Pro Grower's Mix</t>
  </si>
  <si>
    <t>70 cf/2</t>
  </si>
  <si>
    <t>Reed Sedge Peat</t>
  </si>
  <si>
    <t>S2</t>
  </si>
  <si>
    <t>S3</t>
  </si>
  <si>
    <t>S4</t>
  </si>
  <si>
    <t>Garden Magic Compost &amp; Manure</t>
  </si>
  <si>
    <t>40 lb/60</t>
  </si>
  <si>
    <t>S5</t>
  </si>
  <si>
    <t>Garden Magic Peat</t>
  </si>
  <si>
    <t>S6</t>
  </si>
  <si>
    <t>S7</t>
  </si>
  <si>
    <t>S8</t>
  </si>
  <si>
    <t>Garden Magic Top Soil</t>
  </si>
  <si>
    <t>S9</t>
  </si>
  <si>
    <t>Garden Magic Potting Soil</t>
  </si>
  <si>
    <t>20 lb/120</t>
  </si>
  <si>
    <t>.5 cf/63</t>
  </si>
  <si>
    <t>2 cf/60</t>
  </si>
  <si>
    <t>2 cf/80</t>
  </si>
  <si>
    <t>2 cf/65</t>
  </si>
  <si>
    <t>White Marble Rock</t>
  </si>
  <si>
    <t>.4 cf/80</t>
  </si>
  <si>
    <t>Pond Pebbles</t>
  </si>
  <si>
    <t>.5 cf/80</t>
  </si>
  <si>
    <t>Pea Gravel</t>
  </si>
  <si>
    <t>River Rock</t>
  </si>
  <si>
    <t>Red Volcanic Rock</t>
  </si>
  <si>
    <t>.5 cf/77</t>
  </si>
  <si>
    <t xml:space="preserve"> Zone C1</t>
  </si>
  <si>
    <t xml:space="preserve"> Zone C4</t>
  </si>
  <si>
    <t xml:space="preserve"> Zone C5</t>
  </si>
  <si>
    <t xml:space="preserve"> Zone C6</t>
  </si>
  <si>
    <t xml:space="preserve"> Zone C7</t>
  </si>
  <si>
    <t xml:space="preserve"> Zone C8</t>
  </si>
  <si>
    <t xml:space="preserve"> Zone E1</t>
  </si>
  <si>
    <t xml:space="preserve"> Zone E2</t>
  </si>
  <si>
    <t>ZONE E3</t>
  </si>
  <si>
    <t xml:space="preserve"> ZONE E4</t>
  </si>
  <si>
    <t>ZONE E5</t>
  </si>
  <si>
    <t xml:space="preserve"> ZONE E6</t>
  </si>
  <si>
    <t xml:space="preserve"> ZONE E7</t>
  </si>
  <si>
    <t xml:space="preserve"> ZONE E8</t>
  </si>
  <si>
    <t>ZONE F1</t>
  </si>
  <si>
    <t>ZONE F2</t>
  </si>
  <si>
    <t>ZONE G1</t>
  </si>
  <si>
    <t>ZONE G2</t>
  </si>
  <si>
    <t>ZONE G3</t>
  </si>
  <si>
    <t xml:space="preserve"> ZONE G4</t>
  </si>
  <si>
    <t>ZONE G5</t>
  </si>
  <si>
    <t xml:space="preserve"> ZONE G6</t>
  </si>
  <si>
    <t xml:space="preserve"> ZONE G7</t>
  </si>
  <si>
    <t>ZONE G8</t>
  </si>
  <si>
    <t>ZONE P0</t>
  </si>
  <si>
    <t xml:space="preserve"> ZONE P1</t>
  </si>
  <si>
    <t>ZONE P2</t>
  </si>
  <si>
    <t xml:space="preserve"> ZONE P3</t>
  </si>
  <si>
    <t xml:space="preserve"> ZONE P4</t>
  </si>
  <si>
    <t xml:space="preserve"> ZONE P5</t>
  </si>
  <si>
    <t>ZONE P6</t>
  </si>
  <si>
    <t>ZONE P7</t>
  </si>
  <si>
    <t xml:space="preserve"> ZONE P8</t>
  </si>
  <si>
    <t xml:space="preserve"> ZONE P9</t>
  </si>
  <si>
    <t>ZONE R1</t>
  </si>
  <si>
    <t xml:space="preserve"> ZONE R6</t>
  </si>
  <si>
    <t xml:space="preserve"> ZONE S1</t>
  </si>
  <si>
    <t xml:space="preserve"> ZONE S2</t>
  </si>
  <si>
    <t>ZONE S3</t>
  </si>
  <si>
    <t xml:space="preserve"> ZONE S4</t>
  </si>
  <si>
    <t xml:space="preserve"> ZONE S5</t>
  </si>
  <si>
    <t>ZONE S6</t>
  </si>
  <si>
    <t>ZONE S7</t>
  </si>
  <si>
    <t>ZONE S8</t>
  </si>
  <si>
    <t xml:space="preserve"> ZONE S9</t>
  </si>
  <si>
    <t>ZONE W1</t>
  </si>
  <si>
    <t xml:space="preserve"> ZONE W2</t>
  </si>
  <si>
    <t xml:space="preserve"> ZONE W3</t>
  </si>
  <si>
    <t>ZONE W4</t>
  </si>
  <si>
    <t xml:space="preserve"> FOB MICHIGAN</t>
  </si>
  <si>
    <t xml:space="preserve"> FOB FLORIDA</t>
  </si>
  <si>
    <t>To Use:   Insert the "ZONE" you need in CELL B3 or use the drop down menu.  (You can "SAVE" under a new file name if desired).</t>
  </si>
  <si>
    <t xml:space="preserve"> MULCH &amp; GENERIC DECORATIVE ROCK PRODUCTS</t>
  </si>
  <si>
    <t>Black Hardwood Mulch</t>
  </si>
  <si>
    <t>Pine Bark Mulch</t>
  </si>
  <si>
    <t>Cypress Mulch</t>
  </si>
  <si>
    <t>Pine Nuggets</t>
  </si>
  <si>
    <t>100% Dyed Black Cedar</t>
  </si>
  <si>
    <t>100% Dyed Brown Mulch</t>
  </si>
  <si>
    <t>100% Dyed Red Mulch</t>
  </si>
  <si>
    <t>Garden Magic Pre-Moistened Sphagnum</t>
  </si>
  <si>
    <t>W1</t>
  </si>
  <si>
    <t>W2</t>
  </si>
  <si>
    <t>W3</t>
  </si>
  <si>
    <t>W4</t>
  </si>
  <si>
    <t>r0</t>
  </si>
  <si>
    <t xml:space="preserve">the COW </t>
  </si>
  <si>
    <t>CALL</t>
  </si>
  <si>
    <t>2024 Michigan Peat DEALER Zone Price EFFECTIVE: July 1, 2024 -December 31, 2024</t>
  </si>
  <si>
    <t>NA</t>
  </si>
  <si>
    <t xml:space="preserve"> FOB GA</t>
  </si>
  <si>
    <t xml:space="preserve"> </t>
  </si>
  <si>
    <t>TITANIUM 8% DISCOUNT</t>
  </si>
  <si>
    <t>TITANIUM 4% DISCOUNT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</si>
</sst>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i/>
      <sz val="9"/>
      <color theme="1"/>
      <name val="Arial"/>
      <family val="2"/>
    </font>
    <font>
      <b/>
      <sz val="9"/>
      <name val="Arial"/>
      <family val="2"/>
    </font>
    <font>
      <sz val="9"/>
      <color rgb="FF000000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i/>
      <sz val="9"/>
      <color rgb="FFFFFF00"/>
      <name val="Arial"/>
      <family val="2"/>
    </font>
    <font>
      <b/>
      <i/>
      <sz val="14"/>
      <color theme="1"/>
      <name val="Arial"/>
      <family val="2"/>
    </font>
    <font>
      <b/>
      <i/>
      <sz val="9"/>
      <color rgb="FFFF0000"/>
      <name val="Arial"/>
      <family val="2"/>
    </font>
    <font>
      <b/>
      <i/>
      <sz val="14"/>
      <color theme="1"/>
      <name val="Arial"/>
      <family val="2"/>
    </font>
    <font>
      <sz val="8"/>
      <name val="Calibri"/>
      <family val="2"/>
      <scheme val="minor"/>
    </font>
    <font>
      <b/>
      <sz val="9"/>
      <color rgb="FF000000"/>
      <name val="Calibri"/>
      <family val="2"/>
    </font>
    <font>
      <sz val="11"/>
      <color rgb="FF00610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008000"/>
        <bgColor indexed="64"/>
      </patternFill>
    </fill>
    <fill>
      <patternFill patternType="solid">
        <fgColor rgb="FFC6EFCE"/>
      </patternFill>
    </fill>
    <fill>
      <patternFill patternType="solid">
        <fgColor theme="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13">
    <xf numFmtId="0" fontId="0" fillId="0" borderId="0"/>
    <xf numFmtId="44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5" fillId="6" borderId="0" applyNumberFormat="0" applyBorder="0" applyAlignment="0" applyProtection="0"/>
  </cellStyleXfs>
  <cellXfs count="6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4" fillId="0" borderId="0" xfId="0" applyFont="1"/>
    <xf numFmtId="0" fontId="2" fillId="0" borderId="1" xfId="0" applyFont="1" applyBorder="1"/>
    <xf numFmtId="0" fontId="3" fillId="0" borderId="3" xfId="0" applyFont="1" applyBorder="1"/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Continuous"/>
    </xf>
    <xf numFmtId="0" fontId="5" fillId="0" borderId="6" xfId="0" applyFont="1" applyBorder="1" applyAlignment="1">
      <alignment horizontal="centerContinuous"/>
    </xf>
    <xf numFmtId="0" fontId="5" fillId="0" borderId="4" xfId="0" applyFont="1" applyBorder="1" applyAlignment="1">
      <alignment horizontal="centerContinuous"/>
    </xf>
    <xf numFmtId="0" fontId="5" fillId="0" borderId="3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5" xfId="0" applyFont="1" applyBorder="1" applyAlignment="1">
      <alignment horizontal="left"/>
    </xf>
    <xf numFmtId="0" fontId="5" fillId="0" borderId="4" xfId="0" applyFont="1" applyBorder="1"/>
    <xf numFmtId="0" fontId="3" fillId="0" borderId="7" xfId="0" applyFont="1" applyBorder="1"/>
    <xf numFmtId="44" fontId="3" fillId="0" borderId="0" xfId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3" borderId="7" xfId="0" applyFont="1" applyFill="1" applyBorder="1"/>
    <xf numFmtId="0" fontId="12" fillId="0" borderId="0" xfId="0" applyFont="1"/>
    <xf numFmtId="0" fontId="3" fillId="0" borderId="5" xfId="0" applyFont="1" applyBorder="1" applyAlignment="1">
      <alignment horizontal="center"/>
    </xf>
    <xf numFmtId="0" fontId="10" fillId="0" borderId="0" xfId="0" applyFont="1" applyAlignment="1">
      <alignment horizontal="left"/>
    </xf>
    <xf numFmtId="0" fontId="3" fillId="0" borderId="6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0" fillId="0" borderId="0" xfId="0" applyAlignment="1">
      <alignment horizontal="left"/>
    </xf>
    <xf numFmtId="0" fontId="14" fillId="4" borderId="7" xfId="0" applyFont="1" applyFill="1" applyBorder="1" applyAlignment="1">
      <alignment horizontal="center" wrapText="1"/>
    </xf>
    <xf numFmtId="44" fontId="6" fillId="0" borderId="7" xfId="1" applyFont="1" applyFill="1" applyBorder="1" applyAlignment="1">
      <alignment horizontal="center"/>
    </xf>
    <xf numFmtId="0" fontId="3" fillId="0" borderId="6" xfId="0" applyFont="1" applyBorder="1" applyAlignment="1" applyProtection="1">
      <alignment horizontal="center"/>
      <protection hidden="1"/>
    </xf>
    <xf numFmtId="0" fontId="9" fillId="5" borderId="9" xfId="0" applyFont="1" applyFill="1" applyBorder="1" applyAlignment="1">
      <alignment horizontal="center" vertical="center"/>
    </xf>
    <xf numFmtId="44" fontId="14" fillId="4" borderId="7" xfId="1" applyFont="1" applyFill="1" applyBorder="1" applyAlignment="1">
      <alignment horizontal="center" wrapText="1"/>
    </xf>
    <xf numFmtId="44" fontId="14" fillId="4" borderId="1" xfId="1" applyFont="1" applyFill="1" applyBorder="1" applyAlignment="1">
      <alignment horizontal="center" wrapText="1"/>
    </xf>
    <xf numFmtId="44" fontId="6" fillId="2" borderId="7" xfId="1" applyFont="1" applyFill="1" applyBorder="1" applyAlignment="1">
      <alignment horizontal="center"/>
    </xf>
    <xf numFmtId="44" fontId="6" fillId="0" borderId="7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44" fontId="6" fillId="0" borderId="1" xfId="1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44" fontId="6" fillId="0" borderId="2" xfId="1" applyFont="1" applyFill="1" applyBorder="1" applyAlignment="1">
      <alignment horizontal="center"/>
    </xf>
    <xf numFmtId="44" fontId="6" fillId="0" borderId="2" xfId="1" applyFont="1" applyFill="1" applyBorder="1"/>
    <xf numFmtId="44" fontId="2" fillId="3" borderId="8" xfId="1" applyFont="1" applyFill="1" applyBorder="1" applyAlignment="1">
      <alignment horizontal="center"/>
    </xf>
    <xf numFmtId="0" fontId="11" fillId="3" borderId="10" xfId="0" applyFont="1" applyFill="1" applyBorder="1" applyAlignment="1">
      <alignment horizontal="center" vertical="center"/>
    </xf>
    <xf numFmtId="44" fontId="2" fillId="3" borderId="7" xfId="0" applyNumberFormat="1" applyFont="1" applyFill="1" applyBorder="1" applyAlignment="1">
      <alignment horizontal="center"/>
    </xf>
    <xf numFmtId="0" fontId="15" fillId="6" borderId="0" xfId="12"/>
    <xf numFmtId="44" fontId="16" fillId="0" borderId="7" xfId="0" applyNumberFormat="1" applyFont="1" applyBorder="1" applyAlignment="1">
      <alignment horizontal="center"/>
    </xf>
    <xf numFmtId="44" fontId="0" fillId="0" borderId="7" xfId="0" applyNumberForma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17" fillId="0" borderId="7" xfId="0" applyFont="1" applyBorder="1"/>
    <xf numFmtId="44" fontId="17" fillId="0" borderId="7" xfId="0" applyNumberFormat="1" applyFont="1" applyBorder="1" applyAlignment="1">
      <alignment horizontal="center"/>
    </xf>
    <xf numFmtId="0" fontId="17" fillId="3" borderId="7" xfId="0" applyFont="1" applyFill="1" applyBorder="1" applyAlignment="1">
      <alignment horizontal="center"/>
    </xf>
    <xf numFmtId="0" fontId="17" fillId="3" borderId="7" xfId="0" applyFont="1" applyFill="1" applyBorder="1"/>
    <xf numFmtId="44" fontId="17" fillId="3" borderId="7" xfId="0" applyNumberFormat="1" applyFont="1" applyFill="1" applyBorder="1" applyAlignment="1">
      <alignment horizontal="center"/>
    </xf>
    <xf numFmtId="44" fontId="17" fillId="0" borderId="7" xfId="1" applyFont="1" applyFill="1" applyBorder="1" applyAlignment="1">
      <alignment horizontal="center"/>
    </xf>
    <xf numFmtId="44" fontId="17" fillId="3" borderId="7" xfId="1" applyFont="1" applyFill="1" applyBorder="1" applyAlignment="1">
      <alignment horizontal="center"/>
    </xf>
    <xf numFmtId="0" fontId="17" fillId="0" borderId="7" xfId="0" applyFont="1" applyBorder="1" applyAlignment="1">
      <alignment horizontal="center" wrapText="1"/>
    </xf>
    <xf numFmtId="0" fontId="17" fillId="3" borderId="7" xfId="0" applyFont="1" applyFill="1" applyBorder="1" applyAlignment="1">
      <alignment horizontal="center" wrapText="1"/>
    </xf>
    <xf numFmtId="0" fontId="18" fillId="0" borderId="7" xfId="0" applyFont="1" applyBorder="1" applyAlignment="1">
      <alignment horizontal="center" wrapText="1"/>
    </xf>
    <xf numFmtId="0" fontId="3" fillId="3" borderId="1" xfId="0" applyFont="1" applyFill="1" applyBorder="1"/>
    <xf numFmtId="44" fontId="2" fillId="3" borderId="11" xfId="1" applyFont="1" applyFill="1" applyBorder="1" applyAlignment="1">
      <alignment horizontal="center"/>
    </xf>
    <xf numFmtId="0" fontId="3" fillId="7" borderId="7" xfId="0" applyFont="1" applyFill="1" applyBorder="1"/>
    <xf numFmtId="44" fontId="2" fillId="7" borderId="7" xfId="1" applyFont="1" applyFill="1" applyBorder="1" applyAlignment="1">
      <alignment horizontal="center"/>
    </xf>
    <xf numFmtId="44" fontId="2" fillId="3" borderId="1" xfId="1" applyFont="1" applyFill="1" applyBorder="1" applyAlignment="1">
      <alignment horizontal="center"/>
    </xf>
    <xf numFmtId="0" fontId="2" fillId="7" borderId="7" xfId="0" applyFont="1" applyFill="1" applyBorder="1"/>
    <xf numFmtId="0" fontId="3" fillId="7" borderId="7" xfId="0" applyFont="1" applyFill="1" applyBorder="1" applyAlignment="1">
      <alignment horizontal="right"/>
    </xf>
  </cellXfs>
  <cellStyles count="13">
    <cellStyle name="Currency" xfId="1" builtinId="4"/>
    <cellStyle name="Followed Hyperlink" xfId="11" builtinId="9" hidden="1"/>
    <cellStyle name="Followed Hyperlink" xfId="7" builtinId="9" hidden="1"/>
    <cellStyle name="Followed Hyperlink" xfId="9" builtinId="9" hidden="1"/>
    <cellStyle name="Followed Hyperlink" xfId="5" builtinId="9" hidden="1"/>
    <cellStyle name="Followed Hyperlink" xfId="3" builtinId="9" hidden="1"/>
    <cellStyle name="Good" xfId="12" builtinId="26"/>
    <cellStyle name="Hyperlink" xfId="6" builtinId="8" hidden="1"/>
    <cellStyle name="Hyperlink" xfId="10" builtinId="8" hidden="1"/>
    <cellStyle name="Hyperlink" xfId="8" builtinId="8" hidden="1"/>
    <cellStyle name="Hyperlink" xfId="4" builtinId="8" hidden="1"/>
    <cellStyle name="Hyperlink" xfId="2" builtinId="8" hidden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563880</xdr:colOff>
      <xdr:row>39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50529A-089C-4D20-842F-212CD55EC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98280" cy="71323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34"/>
  <sheetViews>
    <sheetView tabSelected="1" workbookViewId="0">
      <selection activeCell="Q19" sqref="Q19"/>
    </sheetView>
  </sheetViews>
  <sheetFormatPr defaultColWidth="8.6640625" defaultRowHeight="11.4" x14ac:dyDescent="0.2"/>
  <cols>
    <col min="1" max="1" width="21.88671875" style="2" customWidth="1"/>
    <col min="2" max="4" width="8.6640625" style="1"/>
    <col min="5" max="6" width="11.109375" style="1" customWidth="1"/>
    <col min="7" max="7" width="8.6640625" style="1"/>
    <col min="8" max="8" width="10.33203125" style="1" bestFit="1" customWidth="1"/>
    <col min="9" max="9" width="10.6640625" style="1" bestFit="1" customWidth="1"/>
    <col min="10" max="12" width="8.6640625" style="1"/>
    <col min="13" max="13" width="10.6640625" style="1" customWidth="1"/>
    <col min="14" max="14" width="11.33203125" style="1" customWidth="1"/>
    <col min="15" max="15" width="11.44140625" style="1" customWidth="1"/>
    <col min="16" max="16" width="10.6640625" style="1" bestFit="1" customWidth="1"/>
    <col min="17" max="16384" width="8.6640625" style="1"/>
  </cols>
  <sheetData>
    <row r="1" spans="1:16" s="26" customFormat="1" ht="16.350000000000001" customHeight="1" x14ac:dyDescent="0.3">
      <c r="A1" s="28" t="s">
        <v>198</v>
      </c>
    </row>
    <row r="2" spans="1:16" ht="15" thickBot="1" x14ac:dyDescent="0.35">
      <c r="A2" s="3" t="s">
        <v>181</v>
      </c>
      <c r="M2" s="4"/>
      <c r="N2" s="4"/>
      <c r="P2" s="48" t="s">
        <v>195</v>
      </c>
    </row>
    <row r="3" spans="1:16" s="5" customFormat="1" ht="29.1" customHeight="1" x14ac:dyDescent="0.2">
      <c r="A3" s="35" t="s">
        <v>0</v>
      </c>
      <c r="B3" s="46" t="s">
        <v>29</v>
      </c>
      <c r="E3" s="23"/>
      <c r="F3" s="24"/>
      <c r="G3" s="24"/>
      <c r="H3" s="24"/>
      <c r="I3" s="24"/>
      <c r="J3" s="24"/>
      <c r="O3" s="22">
        <f>VLOOKUP(B3,Sheet2!A5:B54,2,FALSE)</f>
        <v>4</v>
      </c>
    </row>
    <row r="4" spans="1:16" ht="48" x14ac:dyDescent="0.25">
      <c r="A4" s="6"/>
      <c r="B4" s="59" t="s">
        <v>32</v>
      </c>
      <c r="C4" s="60" t="s">
        <v>32</v>
      </c>
      <c r="D4" s="59" t="s">
        <v>32</v>
      </c>
      <c r="E4" s="60" t="s">
        <v>37</v>
      </c>
      <c r="F4" s="59" t="s">
        <v>37</v>
      </c>
      <c r="G4" s="60" t="s">
        <v>37</v>
      </c>
      <c r="H4" s="59" t="s">
        <v>43</v>
      </c>
      <c r="I4" s="60" t="s">
        <v>46</v>
      </c>
      <c r="J4" s="59" t="s">
        <v>49</v>
      </c>
      <c r="K4" s="60" t="s">
        <v>51</v>
      </c>
      <c r="L4" s="59" t="s">
        <v>51</v>
      </c>
      <c r="M4" s="60" t="s">
        <v>196</v>
      </c>
      <c r="N4" s="59" t="s">
        <v>3</v>
      </c>
      <c r="O4" s="60" t="s">
        <v>60</v>
      </c>
      <c r="P4" s="59" t="s">
        <v>63</v>
      </c>
    </row>
    <row r="5" spans="1:16" ht="12" x14ac:dyDescent="0.25">
      <c r="A5" s="7"/>
      <c r="B5" s="8"/>
      <c r="C5" s="9"/>
      <c r="D5" s="10"/>
      <c r="E5" s="11"/>
      <c r="F5" s="9"/>
      <c r="G5" s="10"/>
      <c r="H5" s="11"/>
      <c r="I5" s="12"/>
      <c r="J5" s="12"/>
      <c r="K5" s="13"/>
      <c r="L5" s="14"/>
      <c r="M5" s="15"/>
      <c r="N5" s="12"/>
      <c r="O5" s="12"/>
      <c r="P5" s="12"/>
    </row>
    <row r="6" spans="1:16" ht="14.25" customHeight="1" x14ac:dyDescent="0.25">
      <c r="A6" s="16" t="s">
        <v>4</v>
      </c>
      <c r="B6" s="53" t="s">
        <v>33</v>
      </c>
      <c r="C6" s="56" t="s">
        <v>30</v>
      </c>
      <c r="D6" s="53" t="s">
        <v>17</v>
      </c>
      <c r="E6" s="56" t="s">
        <v>38</v>
      </c>
      <c r="F6" s="53" t="s">
        <v>40</v>
      </c>
      <c r="G6" s="56" t="s">
        <v>17</v>
      </c>
      <c r="H6" s="53" t="s">
        <v>44</v>
      </c>
      <c r="I6" s="56" t="s">
        <v>47</v>
      </c>
      <c r="J6" s="53" t="s">
        <v>30</v>
      </c>
      <c r="K6" s="56" t="s">
        <v>52</v>
      </c>
      <c r="L6" s="53" t="s">
        <v>5</v>
      </c>
      <c r="M6" s="56" t="s">
        <v>56</v>
      </c>
      <c r="N6" s="53" t="s">
        <v>58</v>
      </c>
      <c r="O6" s="56" t="s">
        <v>56</v>
      </c>
      <c r="P6" s="53" t="s">
        <v>15</v>
      </c>
    </row>
    <row r="7" spans="1:16" ht="14.25" customHeight="1" x14ac:dyDescent="0.25">
      <c r="A7" s="16" t="s">
        <v>6</v>
      </c>
      <c r="B7" s="51" t="s">
        <v>7</v>
      </c>
      <c r="C7" s="54" t="s">
        <v>8</v>
      </c>
      <c r="D7" s="51" t="s">
        <v>9</v>
      </c>
      <c r="E7" s="54" t="s">
        <v>10</v>
      </c>
      <c r="F7" s="51" t="s">
        <v>11</v>
      </c>
      <c r="G7" s="54" t="s">
        <v>12</v>
      </c>
      <c r="H7" s="51">
        <v>1501</v>
      </c>
      <c r="I7" s="54" t="s">
        <v>13</v>
      </c>
      <c r="J7" s="51" t="s">
        <v>14</v>
      </c>
      <c r="K7" s="54">
        <v>1622</v>
      </c>
      <c r="L7" s="51">
        <v>1638</v>
      </c>
      <c r="M7" s="54">
        <v>1640</v>
      </c>
      <c r="N7" s="51">
        <v>1815</v>
      </c>
      <c r="O7" s="54">
        <v>1840</v>
      </c>
      <c r="P7" s="51">
        <v>1920</v>
      </c>
    </row>
    <row r="8" spans="1:16" ht="14.25" customHeight="1" x14ac:dyDescent="0.25">
      <c r="A8" s="25" t="s">
        <v>18</v>
      </c>
      <c r="B8" s="45">
        <f>VLOOKUP(B7,Sheet2!$D$5:$AZ$60,$O$3,FALSE)</f>
        <v>6.2749273569511876</v>
      </c>
      <c r="C8" s="45">
        <f>VLOOKUP(C7,Sheet2!$D$5:$AZ$60,$O$3,FALSE)</f>
        <v>9.9970644260563937</v>
      </c>
      <c r="D8" s="45">
        <f>VLOOKUP(D7,Sheet2!$D$5:$AZ$60,$O$3,FALSE)</f>
        <v>22.200474256589171</v>
      </c>
      <c r="E8" s="45">
        <f>VLOOKUP(E7,Sheet2!$D$5:$AZ$60,$O$3,FALSE)</f>
        <v>6.2200376824646497</v>
      </c>
      <c r="F8" s="45">
        <f>VLOOKUP(F7,Sheet2!$D$5:$AZ$60,$O$3,FALSE)</f>
        <v>9.8721798091078998</v>
      </c>
      <c r="G8" s="45">
        <f>VLOOKUP(G7,Sheet2!$D$5:$AZ$60,$O$3,FALSE)</f>
        <v>22.552718201234686</v>
      </c>
      <c r="H8" s="45">
        <f>VLOOKUP(H7,Sheet2!$D$5:$AZ$60,$O$3,FALSE)</f>
        <v>7.0277832584887978</v>
      </c>
      <c r="I8" s="45" t="e">
        <f>VLOOKUP(I7,Sheet2!$D$5:$AZ$60,$O$3,FALSE)</f>
        <v>#N/A</v>
      </c>
      <c r="J8" s="45">
        <f>VLOOKUP(J7,Sheet2!$D$5:$AZ$60,$O$3,FALSE)</f>
        <v>7.4882588297752983</v>
      </c>
      <c r="K8" s="45">
        <f>VLOOKUP(K7,Sheet2!$D$5:$AZ$60,$O$3,FALSE)</f>
        <v>16.971722</v>
      </c>
      <c r="L8" s="45" t="str">
        <f>VLOOKUP(L7,Sheet2!$D$5:$AZ$60,$O$3,FALSE)</f>
        <v>CALL</v>
      </c>
      <c r="M8" s="45">
        <f>VLOOKUP(M7,Sheet2!$D$5:$AZ$60,$O$3,FALSE)</f>
        <v>8.1420711720209127</v>
      </c>
      <c r="N8" s="45">
        <f>VLOOKUP(N7,Sheet2!$D$5:$AZ$60,$O$3,FALSE)</f>
        <v>10.145609145603396</v>
      </c>
      <c r="O8" s="45">
        <f>VLOOKUP(O7,Sheet2!$D$5:$AZ$60,$O$3,FALSE)</f>
        <v>10.393226358701124</v>
      </c>
      <c r="P8" s="45">
        <f>VLOOKUP(P7,Sheet2!$D$5:$AZ$60,$O$3,FALSE)</f>
        <v>6.8610781010513904</v>
      </c>
    </row>
    <row r="9" spans="1:16" ht="14.25" customHeight="1" x14ac:dyDescent="0.25">
      <c r="A9" s="64" t="s">
        <v>202</v>
      </c>
      <c r="B9" s="65">
        <f>+B8*92%</f>
        <v>5.7729331683950926</v>
      </c>
      <c r="C9" s="65">
        <f>+C8*92%</f>
        <v>9.1972992719718825</v>
      </c>
      <c r="D9" s="65">
        <f>+D8*92%</f>
        <v>20.424436316062039</v>
      </c>
      <c r="E9" s="65">
        <f>+E8*92%</f>
        <v>5.7224346678674776</v>
      </c>
      <c r="F9" s="65">
        <f>+F8*92%</f>
        <v>9.0824054243792691</v>
      </c>
      <c r="G9" s="65">
        <f>+G8*92%</f>
        <v>20.748500745135914</v>
      </c>
      <c r="H9" s="65">
        <f>+H8*92%</f>
        <v>6.4655605978096942</v>
      </c>
      <c r="I9" s="65"/>
      <c r="J9" s="65"/>
      <c r="K9" s="65"/>
      <c r="L9" s="65"/>
      <c r="M9" s="65">
        <f>+M8*92%</f>
        <v>7.4907054782592404</v>
      </c>
      <c r="N9" s="65" t="s">
        <v>201</v>
      </c>
      <c r="O9" s="65">
        <f>+O8*92%</f>
        <v>9.5617682500050343</v>
      </c>
      <c r="P9" s="65"/>
    </row>
    <row r="10" spans="1:16" ht="14.25" customHeight="1" x14ac:dyDescent="0.2">
      <c r="A10" s="1"/>
    </row>
    <row r="11" spans="1:16" ht="14.4" x14ac:dyDescent="0.3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</row>
    <row r="12" spans="1:16" ht="48.75" customHeight="1" x14ac:dyDescent="0.25">
      <c r="A12" s="6"/>
      <c r="B12" s="59" t="s">
        <v>65</v>
      </c>
      <c r="C12" s="60" t="s">
        <v>68</v>
      </c>
      <c r="D12" s="59" t="s">
        <v>71</v>
      </c>
      <c r="E12" s="60" t="s">
        <v>74</v>
      </c>
      <c r="F12" s="59" t="s">
        <v>77</v>
      </c>
      <c r="G12" s="60" t="s">
        <v>79</v>
      </c>
      <c r="H12" s="59" t="s">
        <v>84</v>
      </c>
      <c r="I12" s="60" t="s">
        <v>86</v>
      </c>
      <c r="J12" s="59" t="s">
        <v>88</v>
      </c>
      <c r="K12" s="60" t="s">
        <v>86</v>
      </c>
      <c r="L12" s="59" t="s">
        <v>92</v>
      </c>
      <c r="M12" s="60" t="s">
        <v>68</v>
      </c>
      <c r="N12" s="59" t="s">
        <v>82</v>
      </c>
      <c r="O12" s="60" t="s">
        <v>84</v>
      </c>
      <c r="P12" s="59" t="s">
        <v>98</v>
      </c>
    </row>
    <row r="13" spans="1:16" ht="15" customHeight="1" x14ac:dyDescent="0.25">
      <c r="A13" s="7" t="s">
        <v>2</v>
      </c>
      <c r="B13" s="34"/>
      <c r="C13" s="20"/>
      <c r="D13" s="29"/>
      <c r="E13" s="20"/>
      <c r="F13" s="29"/>
      <c r="G13" s="12"/>
      <c r="H13" s="30"/>
      <c r="I13" s="12"/>
      <c r="J13" s="30"/>
      <c r="K13" s="20"/>
      <c r="L13" s="30"/>
      <c r="M13" s="12"/>
      <c r="N13" s="30"/>
      <c r="O13" s="12"/>
    </row>
    <row r="14" spans="1:16" ht="15" customHeight="1" x14ac:dyDescent="0.25">
      <c r="A14" s="7" t="s">
        <v>4</v>
      </c>
      <c r="B14" s="56" t="s">
        <v>16</v>
      </c>
      <c r="C14" s="53" t="s">
        <v>69</v>
      </c>
      <c r="D14" s="56" t="s">
        <v>72</v>
      </c>
      <c r="E14" s="53" t="s">
        <v>54</v>
      </c>
      <c r="F14" s="56" t="s">
        <v>47</v>
      </c>
      <c r="G14" s="53" t="s">
        <v>47</v>
      </c>
      <c r="H14" s="56" t="s">
        <v>47</v>
      </c>
      <c r="I14" s="53" t="s">
        <v>47</v>
      </c>
      <c r="J14" s="56" t="s">
        <v>89</v>
      </c>
      <c r="K14" s="53" t="s">
        <v>89</v>
      </c>
      <c r="L14" s="56" t="s">
        <v>89</v>
      </c>
      <c r="M14" s="53" t="s">
        <v>94</v>
      </c>
      <c r="N14" s="56" t="s">
        <v>89</v>
      </c>
      <c r="O14" s="53" t="s">
        <v>94</v>
      </c>
      <c r="P14" s="56" t="s">
        <v>89</v>
      </c>
    </row>
    <row r="15" spans="1:16" ht="15" customHeight="1" x14ac:dyDescent="0.25">
      <c r="A15" s="16" t="s">
        <v>6</v>
      </c>
      <c r="B15" s="54">
        <v>1925</v>
      </c>
      <c r="C15" s="51">
        <v>1340</v>
      </c>
      <c r="D15" s="54">
        <v>1428</v>
      </c>
      <c r="E15" s="51">
        <v>1438</v>
      </c>
      <c r="F15" s="54">
        <v>1732</v>
      </c>
      <c r="G15" s="51">
        <v>1792</v>
      </c>
      <c r="H15" s="54">
        <v>2143</v>
      </c>
      <c r="I15" s="51">
        <v>2230</v>
      </c>
      <c r="J15" s="54">
        <v>3522</v>
      </c>
      <c r="K15" s="51">
        <v>3530</v>
      </c>
      <c r="L15" s="54">
        <v>3532</v>
      </c>
      <c r="M15" s="51">
        <v>3540</v>
      </c>
      <c r="N15" s="54">
        <v>3542</v>
      </c>
      <c r="O15" s="51">
        <v>3543</v>
      </c>
      <c r="P15" s="54">
        <v>3560</v>
      </c>
    </row>
    <row r="16" spans="1:16" ht="15" customHeight="1" x14ac:dyDescent="0.25">
      <c r="A16" s="25" t="s">
        <v>18</v>
      </c>
      <c r="B16" s="45">
        <f>VLOOKUP(B15,Sheet2!$D$5:$AZ$60,$O$3,FALSE)</f>
        <v>10.884232763461039</v>
      </c>
      <c r="C16" s="45">
        <f>VLOOKUP(C15,Sheet2!$D$5:$AZ$60,$O$3,FALSE)</f>
        <v>11.656135943145395</v>
      </c>
      <c r="D16" s="45">
        <f>VLOOKUP(D15,Sheet2!$D$5:$AZ$60,$O$3,FALSE)</f>
        <v>21.147184303740246</v>
      </c>
      <c r="E16" s="47">
        <f>VLOOKUP(E15,Sheet2!$D$5:$AZ$60,$O$3,FALSE)</f>
        <v>35.022533333333335</v>
      </c>
      <c r="F16" s="45">
        <f>VLOOKUP(F15,Sheet2!$D$5:$AZ$60,$O$3,FALSE)</f>
        <v>15.737066256715996</v>
      </c>
      <c r="G16" s="45">
        <f>VLOOKUP(G15,Sheet2!$D$5:$AZ$60,$O$3,FALSE)</f>
        <v>16.250645367880274</v>
      </c>
      <c r="H16" s="45">
        <f>VLOOKUP(H15,Sheet2!$D$5:$AZ$60,$O$3,FALSE)</f>
        <v>14.679697498436594</v>
      </c>
      <c r="I16" s="45">
        <f>VLOOKUP(I15,Sheet2!$D$5:$AZ$60,$O$3,FALSE)</f>
        <v>16.794435014995393</v>
      </c>
      <c r="J16" s="45" t="e">
        <f>VLOOKUP(J15,Sheet2!$D$5:$AZ$60,$O$3,FALSE)</f>
        <v>#N/A</v>
      </c>
      <c r="K16" s="45" t="str">
        <f>VLOOKUP(K15,Sheet2!$D$5:$AZ$60,$O$3,FALSE)</f>
        <v>CALL</v>
      </c>
      <c r="L16" s="45" t="str">
        <f>VLOOKUP(L15,Sheet2!$D$5:$AZ$60,$O$3,FALSE)</f>
        <v>CALL</v>
      </c>
      <c r="M16" s="45" t="str">
        <f>VLOOKUP(M15,Sheet2!$D$5:$AZ$60,$O$3,FALSE)</f>
        <v>CALL</v>
      </c>
      <c r="N16" s="45" t="str">
        <f>VLOOKUP(N15,Sheet2!$D$5:$AZ$60,$O$3,FALSE)</f>
        <v>CALL</v>
      </c>
      <c r="O16" s="45">
        <f>VLOOKUP(O15,Sheet2!$D$5:$AZ$60,$O$3,FALSE)</f>
        <v>398.6681844053706</v>
      </c>
      <c r="P16" s="45" t="str">
        <f>VLOOKUP(P15,Sheet2!$D$5:$AZ$60,$O$3,FALSE)</f>
        <v>CALL</v>
      </c>
    </row>
    <row r="17" spans="1:16" ht="15" customHeight="1" x14ac:dyDescent="0.25">
      <c r="A17" s="64" t="s">
        <v>202</v>
      </c>
      <c r="B17" s="65" t="s">
        <v>201</v>
      </c>
      <c r="C17" s="65"/>
      <c r="D17" s="65">
        <f>+D16*92%</f>
        <v>19.455409559441026</v>
      </c>
      <c r="E17" s="65">
        <f>+E16*80%</f>
        <v>28.018026666666671</v>
      </c>
      <c r="F17" s="65">
        <f>+F16*92%</f>
        <v>14.478100956178718</v>
      </c>
      <c r="G17" s="65"/>
      <c r="H17" s="65" t="s">
        <v>201</v>
      </c>
      <c r="I17" s="65"/>
      <c r="J17" s="65"/>
      <c r="K17" s="65"/>
      <c r="L17" s="65" t="s">
        <v>197</v>
      </c>
      <c r="M17" s="65"/>
      <c r="N17" s="65"/>
      <c r="O17" s="65"/>
      <c r="P17" s="65"/>
    </row>
    <row r="18" spans="1:16" customFormat="1" ht="14.4" x14ac:dyDescent="0.3"/>
    <row r="19" spans="1:16" ht="47.25" customHeight="1" x14ac:dyDescent="0.25">
      <c r="A19" s="6"/>
      <c r="B19" s="59" t="s">
        <v>100</v>
      </c>
      <c r="C19" s="60" t="s">
        <v>101</v>
      </c>
      <c r="D19" s="59" t="s">
        <v>103</v>
      </c>
      <c r="E19" s="60" t="s">
        <v>79</v>
      </c>
      <c r="H19" s="61" t="s">
        <v>20</v>
      </c>
      <c r="I19" s="60" t="s">
        <v>107</v>
      </c>
      <c r="J19" s="59" t="s">
        <v>110</v>
      </c>
      <c r="K19" s="60" t="s">
        <v>190</v>
      </c>
      <c r="L19" s="59" t="s">
        <v>114</v>
      </c>
      <c r="M19" s="60" t="s">
        <v>116</v>
      </c>
      <c r="N19" s="59" t="s">
        <v>116</v>
      </c>
    </row>
    <row r="20" spans="1:16" ht="15" customHeight="1" x14ac:dyDescent="0.25">
      <c r="A20" s="7" t="s">
        <v>2</v>
      </c>
      <c r="B20" s="29"/>
      <c r="C20" s="12"/>
      <c r="D20" s="30"/>
      <c r="E20" s="12"/>
    </row>
    <row r="21" spans="1:16" ht="15" customHeight="1" x14ac:dyDescent="0.25">
      <c r="A21" s="7" t="s">
        <v>4</v>
      </c>
      <c r="B21" s="53" t="s">
        <v>89</v>
      </c>
      <c r="C21" s="56" t="s">
        <v>102</v>
      </c>
      <c r="D21" s="53" t="s">
        <v>19</v>
      </c>
      <c r="E21" s="56" t="s">
        <v>89</v>
      </c>
      <c r="I21" s="53" t="s">
        <v>108</v>
      </c>
      <c r="J21" s="56" t="s">
        <v>108</v>
      </c>
      <c r="K21" s="53" t="s">
        <v>47</v>
      </c>
      <c r="L21" s="56" t="s">
        <v>108</v>
      </c>
      <c r="M21" s="53" t="s">
        <v>117</v>
      </c>
      <c r="N21" s="56" t="s">
        <v>108</v>
      </c>
    </row>
    <row r="22" spans="1:16" ht="15" customHeight="1" x14ac:dyDescent="0.25">
      <c r="A22" s="16" t="s">
        <v>6</v>
      </c>
      <c r="B22" s="51">
        <v>3575</v>
      </c>
      <c r="C22" s="54">
        <v>3580</v>
      </c>
      <c r="D22" s="51">
        <v>3582</v>
      </c>
      <c r="E22" s="54">
        <v>3592</v>
      </c>
      <c r="I22" s="51">
        <v>5240</v>
      </c>
      <c r="J22" s="54">
        <v>5440</v>
      </c>
      <c r="K22" s="51">
        <v>5532</v>
      </c>
      <c r="L22" s="54">
        <v>5540</v>
      </c>
      <c r="M22" s="51">
        <v>5720</v>
      </c>
      <c r="N22" s="54">
        <v>5740</v>
      </c>
    </row>
    <row r="23" spans="1:16" s="4" customFormat="1" ht="15" customHeight="1" x14ac:dyDescent="0.25">
      <c r="A23" s="62" t="s">
        <v>18</v>
      </c>
      <c r="B23" s="63" t="str">
        <f>VLOOKUP(B22,Sheet2!$D$5:$AZ$60,$O$3,FALSE)</f>
        <v>CALL</v>
      </c>
      <c r="C23" s="63" t="str">
        <f>VLOOKUP(C22,Sheet2!$D$5:$AZ$60,$O$3,FALSE)</f>
        <v>CALL</v>
      </c>
      <c r="D23" s="63" t="str">
        <f>VLOOKUP(D22,Sheet2!$D$5:$AZ$60,$O$3,FALSE)</f>
        <v>CALL</v>
      </c>
      <c r="E23" s="63" t="str">
        <f>VLOOKUP(E22,Sheet2!$D$5:$AZ$60,$O$3,FALSE)</f>
        <v>CALL</v>
      </c>
      <c r="F23" s="1"/>
      <c r="I23" s="66">
        <f>VLOOKUP(I22,Sheet2!$D$5:$AZ$60,$O$3,FALSE)</f>
        <v>6.2539126750934111</v>
      </c>
      <c r="J23" s="66">
        <f>VLOOKUP(J22,Sheet2!$D$5:$AZ$60,$O$3,FALSE)</f>
        <v>6.6187081910807466</v>
      </c>
      <c r="K23" s="66">
        <f>VLOOKUP(K22,Sheet2!$D$5:$AZ$60,$O$3,FALSE)</f>
        <v>10.401835986627491</v>
      </c>
      <c r="L23" s="66">
        <f>VLOOKUP(L22,Sheet2!$D$5:$AZ$60,$O$3,FALSE)</f>
        <v>5.1068998287181655</v>
      </c>
      <c r="M23" s="66">
        <f>VLOOKUP(M22,Sheet2!$D$5:$AZ$60,$O$3,FALSE)</f>
        <v>4.2598514357032062</v>
      </c>
      <c r="N23" s="66">
        <f>VLOOKUP(N22,Sheet2!$D$5:$AZ$60,$O$3,FALSE)</f>
        <v>6.3445442829459315</v>
      </c>
      <c r="O23" s="1"/>
    </row>
    <row r="24" spans="1:16" ht="15" customHeight="1" x14ac:dyDescent="0.25">
      <c r="A24" s="64" t="s">
        <v>203</v>
      </c>
      <c r="B24" s="65"/>
      <c r="C24" s="65" t="e">
        <f>+C23*92%</f>
        <v>#VALUE!</v>
      </c>
      <c r="D24" s="65"/>
      <c r="E24" s="65"/>
      <c r="F24" s="67"/>
      <c r="G24" s="67"/>
      <c r="H24" s="68" t="s">
        <v>203</v>
      </c>
      <c r="I24" s="65">
        <f>+I23*96%</f>
        <v>6.0037561680896747</v>
      </c>
      <c r="J24" s="65"/>
      <c r="K24" s="65"/>
      <c r="L24" s="65">
        <f>+L23*96%</f>
        <v>4.9026238355694387</v>
      </c>
      <c r="M24" s="65"/>
      <c r="N24" s="65"/>
    </row>
    <row r="25" spans="1:16" ht="14.4" x14ac:dyDescent="0.3">
      <c r="A25" s="1"/>
      <c r="B25" s="17"/>
      <c r="C25" s="17"/>
      <c r="D25" s="17"/>
      <c r="E25" s="17"/>
      <c r="F25" s="17"/>
      <c r="G25" s="17"/>
      <c r="H25" s="17"/>
      <c r="I25" s="17"/>
      <c r="J25" s="17"/>
      <c r="K25"/>
      <c r="L25" s="17"/>
      <c r="M25"/>
      <c r="N25"/>
    </row>
    <row r="26" spans="1:16" ht="12" x14ac:dyDescent="0.25">
      <c r="A26" s="4"/>
      <c r="B26" s="18"/>
      <c r="C26" s="4"/>
      <c r="D26" s="4"/>
      <c r="E26" s="4" t="s">
        <v>182</v>
      </c>
      <c r="F26" s="4"/>
      <c r="G26" s="4"/>
      <c r="H26" s="4"/>
      <c r="I26" s="4"/>
      <c r="J26" s="4"/>
      <c r="K26" s="4"/>
      <c r="L26" s="4"/>
    </row>
    <row r="27" spans="1:16" ht="36" x14ac:dyDescent="0.25">
      <c r="A27" s="6"/>
      <c r="B27" s="59" t="s">
        <v>21</v>
      </c>
      <c r="C27" s="60" t="s">
        <v>183</v>
      </c>
      <c r="D27" s="59" t="s">
        <v>184</v>
      </c>
      <c r="E27" s="60" t="s">
        <v>185</v>
      </c>
      <c r="F27" s="59" t="s">
        <v>186</v>
      </c>
      <c r="G27" s="60" t="s">
        <v>187</v>
      </c>
      <c r="H27" s="59" t="s">
        <v>188</v>
      </c>
      <c r="I27" s="60" t="s">
        <v>189</v>
      </c>
      <c r="J27" s="59" t="s">
        <v>122</v>
      </c>
      <c r="K27" s="60" t="s">
        <v>124</v>
      </c>
      <c r="L27" s="59" t="s">
        <v>126</v>
      </c>
      <c r="M27" s="60" t="s">
        <v>127</v>
      </c>
      <c r="N27" s="59" t="s">
        <v>128</v>
      </c>
    </row>
    <row r="28" spans="1:16" ht="12" x14ac:dyDescent="0.25">
      <c r="A28" s="7" t="s">
        <v>2</v>
      </c>
      <c r="B28" s="19"/>
      <c r="C28" s="19"/>
      <c r="D28" s="19"/>
      <c r="E28" s="19"/>
      <c r="F28" s="20"/>
      <c r="G28" s="20"/>
      <c r="H28" s="20"/>
      <c r="I28" s="20"/>
      <c r="J28" s="20"/>
      <c r="K28" s="20"/>
      <c r="L28" s="20"/>
      <c r="M28" s="20"/>
      <c r="N28" s="27"/>
    </row>
    <row r="29" spans="1:16" s="4" customFormat="1" ht="15" customHeight="1" x14ac:dyDescent="0.25">
      <c r="A29" s="7" t="s">
        <v>4</v>
      </c>
      <c r="B29" s="53" t="s">
        <v>118</v>
      </c>
      <c r="C29" s="56" t="s">
        <v>119</v>
      </c>
      <c r="D29" s="53" t="s">
        <v>119</v>
      </c>
      <c r="E29" s="56" t="s">
        <v>120</v>
      </c>
      <c r="F29" s="53" t="s">
        <v>121</v>
      </c>
      <c r="G29" s="56" t="s">
        <v>119</v>
      </c>
      <c r="H29" s="53" t="s">
        <v>119</v>
      </c>
      <c r="I29" s="56" t="s">
        <v>119</v>
      </c>
      <c r="J29" s="53" t="s">
        <v>123</v>
      </c>
      <c r="K29" s="56" t="s">
        <v>125</v>
      </c>
      <c r="L29" s="53" t="s">
        <v>118</v>
      </c>
      <c r="M29" s="56" t="s">
        <v>118</v>
      </c>
      <c r="N29" s="53" t="s">
        <v>129</v>
      </c>
      <c r="O29" s="1"/>
      <c r="P29" s="1"/>
    </row>
    <row r="30" spans="1:16" ht="15" customHeight="1" x14ac:dyDescent="0.25">
      <c r="A30" s="16" t="s">
        <v>6</v>
      </c>
      <c r="B30" s="51">
        <v>2750</v>
      </c>
      <c r="C30" s="54">
        <v>2444</v>
      </c>
      <c r="D30" s="51">
        <v>2441</v>
      </c>
      <c r="E30" s="54">
        <v>2442</v>
      </c>
      <c r="F30" s="51">
        <v>2443</v>
      </c>
      <c r="G30" s="54">
        <v>2446</v>
      </c>
      <c r="H30" s="51">
        <v>2445</v>
      </c>
      <c r="I30" s="54">
        <v>2447</v>
      </c>
      <c r="J30" s="51">
        <v>2555</v>
      </c>
      <c r="K30" s="54">
        <v>2565</v>
      </c>
      <c r="L30" s="51">
        <v>2570</v>
      </c>
      <c r="M30" s="54">
        <v>2575</v>
      </c>
      <c r="N30" s="51">
        <v>2583</v>
      </c>
    </row>
    <row r="31" spans="1:16" ht="15" customHeight="1" x14ac:dyDescent="0.25">
      <c r="A31" s="25" t="s">
        <v>18</v>
      </c>
      <c r="B31" s="45" t="str">
        <f>VLOOKUP(B30,Sheet2!$D$5:$AZ$60,$O$3,FALSE)</f>
        <v>CALL</v>
      </c>
      <c r="C31" s="45" t="str">
        <f>VLOOKUP(C30,Sheet2!$D$5:$AZ$60,$O$3,FALSE)</f>
        <v>CALL</v>
      </c>
      <c r="D31" s="45" t="str">
        <f>VLOOKUP(D30,Sheet2!$D$5:$AZ$60,$O$3,FALSE)</f>
        <v>CALL</v>
      </c>
      <c r="E31" s="45" t="str">
        <f>VLOOKUP(E30,Sheet2!$D$5:$AZ$60,$O$3,FALSE)</f>
        <v>CALL</v>
      </c>
      <c r="F31" s="45" t="str">
        <f>VLOOKUP(F30,Sheet2!$D$5:$AZ$60,$O$3,FALSE)</f>
        <v>CALL</v>
      </c>
      <c r="G31" s="45" t="str">
        <f>VLOOKUP(G30,Sheet2!$D$5:$AZ$60,$O$3,FALSE)</f>
        <v>CALL</v>
      </c>
      <c r="H31" s="45" t="str">
        <f>VLOOKUP(H30,Sheet2!$D$5:$AZ$60,$O$3,FALSE)</f>
        <v>CALL</v>
      </c>
      <c r="I31" s="45" t="str">
        <f>VLOOKUP(I30,Sheet2!$D$5:$AZ$60,$O$3,FALSE)</f>
        <v>CALL</v>
      </c>
      <c r="J31" s="45" t="str">
        <f>VLOOKUP(J30,Sheet2!$D$5:$AZ$60,$O$3,FALSE)</f>
        <v>CALL</v>
      </c>
      <c r="K31" s="45" t="str">
        <f>VLOOKUP(K30,Sheet2!$D$5:$AZ$60,$O$3,FALSE)</f>
        <v>CALL</v>
      </c>
      <c r="L31" s="45" t="str">
        <f>VLOOKUP(L30,Sheet2!$D$5:$AZ$60,$O$3,FALSE)</f>
        <v>CALL</v>
      </c>
      <c r="M31" s="45" t="str">
        <f>VLOOKUP(M30,Sheet2!$D$5:$AZ$60,$O$3,FALSE)</f>
        <v>CALL</v>
      </c>
      <c r="N31" s="45" t="str">
        <f>VLOOKUP(N30,Sheet2!$D$5:$AZ$60,$O$3,FALSE)</f>
        <v>CALL</v>
      </c>
    </row>
    <row r="32" spans="1:16" customFormat="1" ht="14.4" x14ac:dyDescent="0.3"/>
    <row r="33" spans="1:12" ht="12" x14ac:dyDescent="0.25">
      <c r="A33" s="3" t="s">
        <v>22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</row>
    <row r="34" spans="1:12" ht="12" x14ac:dyDescent="0.25">
      <c r="A34" s="3" t="s">
        <v>23</v>
      </c>
    </row>
  </sheetData>
  <phoneticPr fontId="13" type="noConversion"/>
  <pageMargins left="0.25" right="0.25" top="0.75" bottom="0.75" header="0.3" footer="0.3"/>
  <pageSetup scale="69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Sheet2!$A$5:$A$50</xm:f>
          </x14:formula1>
          <xm:sqref>B3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2E6E3-25DB-4A45-ABFC-BE9AFF5E94CE}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BG64"/>
  <sheetViews>
    <sheetView topLeftCell="AH39" zoomScale="110" zoomScaleNormal="110" workbookViewId="0">
      <selection activeCell="AL64" sqref="AL64"/>
    </sheetView>
  </sheetViews>
  <sheetFormatPr defaultColWidth="8.6640625" defaultRowHeight="14.4" x14ac:dyDescent="0.3"/>
  <cols>
    <col min="1" max="1" width="6.33203125" customWidth="1"/>
    <col min="2" max="2" width="9" customWidth="1"/>
    <col min="3" max="3" width="10.5546875" customWidth="1"/>
    <col min="4" max="4" width="10.109375" customWidth="1"/>
    <col min="5" max="5" width="30.33203125" style="31" bestFit="1" customWidth="1"/>
  </cols>
  <sheetData>
    <row r="2" spans="1:59" x14ac:dyDescent="0.3">
      <c r="D2" s="21">
        <v>1</v>
      </c>
      <c r="E2" s="21">
        <v>2</v>
      </c>
      <c r="F2" s="21">
        <v>3</v>
      </c>
      <c r="G2" s="21">
        <v>4</v>
      </c>
      <c r="H2" s="21">
        <v>5</v>
      </c>
      <c r="I2" s="21">
        <v>6</v>
      </c>
      <c r="J2" s="21">
        <v>7</v>
      </c>
      <c r="K2" s="21">
        <v>8</v>
      </c>
      <c r="L2" s="21">
        <v>9</v>
      </c>
      <c r="M2" s="21">
        <v>10</v>
      </c>
      <c r="N2" s="21">
        <v>11</v>
      </c>
      <c r="O2" s="21">
        <v>12</v>
      </c>
      <c r="P2" s="21">
        <v>13</v>
      </c>
      <c r="Q2" s="21">
        <v>14</v>
      </c>
      <c r="R2" s="21">
        <v>15</v>
      </c>
      <c r="S2" s="21">
        <v>16</v>
      </c>
      <c r="T2" s="21">
        <v>17</v>
      </c>
      <c r="U2" s="21">
        <v>18</v>
      </c>
      <c r="V2" s="21">
        <v>19</v>
      </c>
      <c r="W2" s="21">
        <v>20</v>
      </c>
      <c r="X2" s="21">
        <v>21</v>
      </c>
      <c r="Y2" s="21">
        <v>22</v>
      </c>
      <c r="Z2" s="21">
        <v>23</v>
      </c>
      <c r="AA2" s="21">
        <v>24</v>
      </c>
      <c r="AB2" s="21">
        <v>25</v>
      </c>
      <c r="AC2" s="21">
        <v>26</v>
      </c>
      <c r="AD2" s="21">
        <v>27</v>
      </c>
      <c r="AE2" s="21">
        <v>28</v>
      </c>
      <c r="AF2" s="21">
        <v>29</v>
      </c>
      <c r="AG2" s="21">
        <v>30</v>
      </c>
      <c r="AH2" s="21">
        <v>31</v>
      </c>
      <c r="AI2" s="21">
        <v>32</v>
      </c>
      <c r="AJ2" s="21">
        <v>33</v>
      </c>
      <c r="AK2" s="21">
        <v>34</v>
      </c>
      <c r="AL2" s="21">
        <v>35</v>
      </c>
      <c r="AM2" s="21">
        <v>36</v>
      </c>
      <c r="AN2" s="21">
        <v>37</v>
      </c>
      <c r="AO2" s="21">
        <v>38</v>
      </c>
      <c r="AP2" s="21">
        <v>39</v>
      </c>
      <c r="AQ2" s="21">
        <v>40</v>
      </c>
      <c r="AR2" s="21">
        <v>41</v>
      </c>
      <c r="AS2" s="21">
        <v>42</v>
      </c>
      <c r="AT2" s="21">
        <v>43</v>
      </c>
      <c r="AU2" s="21">
        <v>44</v>
      </c>
      <c r="AV2" s="21">
        <v>45</v>
      </c>
      <c r="AW2" s="21">
        <v>46</v>
      </c>
      <c r="AX2" s="21">
        <v>47</v>
      </c>
      <c r="AY2" s="21">
        <v>48</v>
      </c>
      <c r="AZ2" s="21">
        <v>49</v>
      </c>
      <c r="BA2" s="21">
        <v>50</v>
      </c>
      <c r="BB2" s="21">
        <v>51</v>
      </c>
      <c r="BC2" s="21">
        <v>52</v>
      </c>
      <c r="BD2" s="21">
        <v>53</v>
      </c>
    </row>
    <row r="3" spans="1:59" x14ac:dyDescent="0.3">
      <c r="A3" s="21" t="s">
        <v>24</v>
      </c>
      <c r="B3" t="s">
        <v>25</v>
      </c>
      <c r="G3" s="21" t="str">
        <f>RIGHT(G4,2)</f>
        <v>C1</v>
      </c>
      <c r="H3" s="21" t="str">
        <f t="shared" ref="H3:AZ3" si="0">RIGHT(H4,2)</f>
        <v>C3</v>
      </c>
      <c r="I3" s="21" t="str">
        <f t="shared" si="0"/>
        <v>C4</v>
      </c>
      <c r="J3" s="21" t="str">
        <f t="shared" si="0"/>
        <v>C5</v>
      </c>
      <c r="K3" s="21" t="str">
        <f t="shared" si="0"/>
        <v>C6</v>
      </c>
      <c r="L3" s="21" t="str">
        <f t="shared" si="0"/>
        <v>C7</v>
      </c>
      <c r="M3" s="21" t="str">
        <f t="shared" si="0"/>
        <v>C8</v>
      </c>
      <c r="N3" s="21" t="str">
        <f t="shared" si="0"/>
        <v>E1</v>
      </c>
      <c r="O3" s="21" t="str">
        <f t="shared" si="0"/>
        <v>E2</v>
      </c>
      <c r="P3" s="21" t="str">
        <f t="shared" si="0"/>
        <v>E3</v>
      </c>
      <c r="Q3" s="21" t="str">
        <f t="shared" si="0"/>
        <v>E4</v>
      </c>
      <c r="R3" s="21" t="str">
        <f t="shared" si="0"/>
        <v>E5</v>
      </c>
      <c r="S3" s="21" t="str">
        <f t="shared" si="0"/>
        <v>E6</v>
      </c>
      <c r="T3" s="21" t="str">
        <f t="shared" si="0"/>
        <v>E7</v>
      </c>
      <c r="U3" s="21" t="str">
        <f t="shared" si="0"/>
        <v>E8</v>
      </c>
      <c r="V3" s="21" t="str">
        <f t="shared" si="0"/>
        <v>F1</v>
      </c>
      <c r="W3" s="21" t="str">
        <f t="shared" si="0"/>
        <v>F2</v>
      </c>
      <c r="X3" s="21" t="str">
        <f t="shared" si="0"/>
        <v>G1</v>
      </c>
      <c r="Y3" s="21" t="str">
        <f t="shared" si="0"/>
        <v>G2</v>
      </c>
      <c r="Z3" s="21" t="str">
        <f t="shared" si="0"/>
        <v>G3</v>
      </c>
      <c r="AA3" s="21" t="str">
        <f t="shared" si="0"/>
        <v>G4</v>
      </c>
      <c r="AB3" s="21" t="str">
        <f t="shared" si="0"/>
        <v>G5</v>
      </c>
      <c r="AC3" s="21" t="str">
        <f t="shared" si="0"/>
        <v>G6</v>
      </c>
      <c r="AD3" s="21" t="str">
        <f t="shared" si="0"/>
        <v>G7</v>
      </c>
      <c r="AE3" s="21" t="str">
        <f t="shared" si="0"/>
        <v>G8</v>
      </c>
      <c r="AF3" s="21" t="str">
        <f t="shared" si="0"/>
        <v>P0</v>
      </c>
      <c r="AG3" s="21" t="str">
        <f t="shared" si="0"/>
        <v>P1</v>
      </c>
      <c r="AH3" s="21" t="str">
        <f t="shared" si="0"/>
        <v>P2</v>
      </c>
      <c r="AI3" s="21" t="str">
        <f t="shared" si="0"/>
        <v>P3</v>
      </c>
      <c r="AJ3" s="21" t="str">
        <f t="shared" si="0"/>
        <v>P4</v>
      </c>
      <c r="AK3" s="21" t="str">
        <f t="shared" si="0"/>
        <v>P5</v>
      </c>
      <c r="AL3" s="21" t="str">
        <f t="shared" si="0"/>
        <v>P6</v>
      </c>
      <c r="AM3" s="21" t="str">
        <f t="shared" si="0"/>
        <v>P7</v>
      </c>
      <c r="AN3" s="21" t="str">
        <f t="shared" si="0"/>
        <v>P8</v>
      </c>
      <c r="AO3" s="21" t="str">
        <f t="shared" si="0"/>
        <v>P9</v>
      </c>
      <c r="AP3" s="21" t="str">
        <f t="shared" si="0"/>
        <v>R1</v>
      </c>
      <c r="AQ3" s="21" t="str">
        <f t="shared" si="0"/>
        <v>R6</v>
      </c>
      <c r="AR3" s="21" t="str">
        <f t="shared" si="0"/>
        <v>S1</v>
      </c>
      <c r="AS3" s="21" t="str">
        <f t="shared" si="0"/>
        <v>S2</v>
      </c>
      <c r="AT3" s="21" t="str">
        <f t="shared" si="0"/>
        <v>S3</v>
      </c>
      <c r="AU3" s="21" t="str">
        <f t="shared" si="0"/>
        <v>S4</v>
      </c>
      <c r="AV3" s="21" t="str">
        <f t="shared" si="0"/>
        <v>S5</v>
      </c>
      <c r="AW3" s="21" t="str">
        <f t="shared" si="0"/>
        <v>S6</v>
      </c>
      <c r="AX3" s="21" t="str">
        <f t="shared" si="0"/>
        <v>S7</v>
      </c>
      <c r="AY3" s="21" t="str">
        <f t="shared" si="0"/>
        <v>S8</v>
      </c>
      <c r="AZ3" s="21" t="str">
        <f t="shared" si="0"/>
        <v>S9</v>
      </c>
      <c r="BA3" t="s">
        <v>191</v>
      </c>
      <c r="BB3" t="s">
        <v>192</v>
      </c>
      <c r="BC3" t="s">
        <v>193</v>
      </c>
      <c r="BD3" t="s">
        <v>194</v>
      </c>
    </row>
    <row r="4" spans="1:59" ht="24.6" x14ac:dyDescent="0.3">
      <c r="D4" s="32" t="s">
        <v>6</v>
      </c>
      <c r="E4" s="32" t="s">
        <v>26</v>
      </c>
      <c r="F4" s="36" t="s">
        <v>27</v>
      </c>
      <c r="G4" s="36" t="s">
        <v>130</v>
      </c>
      <c r="H4" s="36" t="s">
        <v>28</v>
      </c>
      <c r="I4" s="36" t="s">
        <v>131</v>
      </c>
      <c r="J4" s="36" t="s">
        <v>132</v>
      </c>
      <c r="K4" s="36" t="s">
        <v>133</v>
      </c>
      <c r="L4" s="36" t="s">
        <v>134</v>
      </c>
      <c r="M4" s="36" t="s">
        <v>135</v>
      </c>
      <c r="N4" s="36" t="s">
        <v>136</v>
      </c>
      <c r="O4" s="36" t="s">
        <v>137</v>
      </c>
      <c r="P4" s="36" t="s">
        <v>138</v>
      </c>
      <c r="Q4" s="36" t="s">
        <v>139</v>
      </c>
      <c r="R4" s="36" t="s">
        <v>140</v>
      </c>
      <c r="S4" s="36" t="s">
        <v>141</v>
      </c>
      <c r="T4" s="36" t="s">
        <v>142</v>
      </c>
      <c r="U4" s="36" t="s">
        <v>143</v>
      </c>
      <c r="V4" s="36" t="s">
        <v>144</v>
      </c>
      <c r="W4" s="32" t="s">
        <v>145</v>
      </c>
      <c r="X4" s="36" t="s">
        <v>146</v>
      </c>
      <c r="Y4" s="36" t="s">
        <v>147</v>
      </c>
      <c r="Z4" s="36" t="s">
        <v>148</v>
      </c>
      <c r="AA4" s="36" t="s">
        <v>149</v>
      </c>
      <c r="AB4" s="36" t="s">
        <v>150</v>
      </c>
      <c r="AC4" s="36" t="s">
        <v>151</v>
      </c>
      <c r="AD4" s="36" t="s">
        <v>152</v>
      </c>
      <c r="AE4" s="36" t="s">
        <v>153</v>
      </c>
      <c r="AF4" s="32" t="s">
        <v>154</v>
      </c>
      <c r="AG4" s="36" t="s">
        <v>155</v>
      </c>
      <c r="AH4" s="36" t="s">
        <v>156</v>
      </c>
      <c r="AI4" s="36" t="s">
        <v>157</v>
      </c>
      <c r="AJ4" s="36" t="s">
        <v>158</v>
      </c>
      <c r="AK4" s="36" t="s">
        <v>159</v>
      </c>
      <c r="AL4" s="36" t="s">
        <v>160</v>
      </c>
      <c r="AM4" s="36" t="s">
        <v>161</v>
      </c>
      <c r="AN4" s="36" t="s">
        <v>162</v>
      </c>
      <c r="AO4" s="32" t="s">
        <v>163</v>
      </c>
      <c r="AP4" s="37" t="s">
        <v>164</v>
      </c>
      <c r="AQ4" s="37" t="s">
        <v>165</v>
      </c>
      <c r="AR4" s="37" t="s">
        <v>166</v>
      </c>
      <c r="AS4" s="37" t="s">
        <v>167</v>
      </c>
      <c r="AT4" s="37" t="s">
        <v>168</v>
      </c>
      <c r="AU4" s="37" t="s">
        <v>169</v>
      </c>
      <c r="AV4" s="36" t="s">
        <v>170</v>
      </c>
      <c r="AW4" s="36" t="s">
        <v>171</v>
      </c>
      <c r="AX4" s="32" t="s">
        <v>172</v>
      </c>
      <c r="AY4" s="36" t="s">
        <v>173</v>
      </c>
      <c r="AZ4" s="36" t="s">
        <v>174</v>
      </c>
      <c r="BA4" s="36" t="s">
        <v>175</v>
      </c>
      <c r="BB4" s="36" t="s">
        <v>176</v>
      </c>
      <c r="BC4" s="36" t="s">
        <v>177</v>
      </c>
      <c r="BD4" s="36" t="s">
        <v>178</v>
      </c>
      <c r="BE4" s="36" t="s">
        <v>179</v>
      </c>
      <c r="BF4" s="36" t="s">
        <v>180</v>
      </c>
      <c r="BG4" s="36" t="s">
        <v>200</v>
      </c>
    </row>
    <row r="5" spans="1:59" x14ac:dyDescent="0.3">
      <c r="A5" s="21" t="s">
        <v>29</v>
      </c>
      <c r="B5" s="21">
        <v>4</v>
      </c>
      <c r="D5" s="51" t="s">
        <v>7</v>
      </c>
      <c r="E5" s="52" t="s">
        <v>32</v>
      </c>
      <c r="F5" s="53" t="s">
        <v>33</v>
      </c>
      <c r="G5" s="53">
        <v>6.2749273569511876</v>
      </c>
      <c r="H5" s="53">
        <v>6.2988442217951688</v>
      </c>
      <c r="I5" s="53">
        <v>6.4201928214097208</v>
      </c>
      <c r="J5" s="53">
        <v>7.1359993342841532</v>
      </c>
      <c r="K5" s="53">
        <v>6.3670314806172916</v>
      </c>
      <c r="L5" s="53">
        <v>6.4253192291178101</v>
      </c>
      <c r="M5" s="53">
        <v>6.35097205368728</v>
      </c>
      <c r="N5" s="53">
        <v>7.2008033572639816</v>
      </c>
      <c r="O5" s="53">
        <v>6.6415037929379173</v>
      </c>
      <c r="P5" s="53">
        <v>6.7113162698016957</v>
      </c>
      <c r="Q5" s="53">
        <v>6.6809536321526632</v>
      </c>
      <c r="R5" s="53">
        <v>6.2958405530249273</v>
      </c>
      <c r="S5" s="53">
        <v>6.8765144227583521</v>
      </c>
      <c r="T5" s="53">
        <v>6.6912356467979421</v>
      </c>
      <c r="U5" s="53">
        <v>6.5662908731548599</v>
      </c>
      <c r="V5" s="53">
        <v>5.6312757336346415</v>
      </c>
      <c r="W5" s="57">
        <v>5.6744327336346423</v>
      </c>
      <c r="X5" s="53">
        <v>5.2220618844478484</v>
      </c>
      <c r="Y5" s="53">
        <v>5.3953700882536006</v>
      </c>
      <c r="Z5" s="53">
        <v>5.6135077524471928</v>
      </c>
      <c r="AA5" s="53">
        <v>6.1641911141956287</v>
      </c>
      <c r="AB5" s="53">
        <v>6.1332102667429123</v>
      </c>
      <c r="AC5" s="53">
        <v>5.6539226026458991</v>
      </c>
      <c r="AD5" s="53">
        <v>6.1210013194226649</v>
      </c>
      <c r="AE5" s="53">
        <v>6.1227583748484093</v>
      </c>
      <c r="AF5" s="57">
        <v>6.6188050005015722</v>
      </c>
      <c r="AG5" s="53">
        <v>7.340811481242878</v>
      </c>
      <c r="AH5" s="53">
        <v>6.2192330134127687</v>
      </c>
      <c r="AI5" s="53">
        <v>6.6865960888791864</v>
      </c>
      <c r="AJ5" s="53">
        <v>6.397645472379323</v>
      </c>
      <c r="AK5" s="53">
        <v>6.6793384558068061</v>
      </c>
      <c r="AL5" s="53">
        <v>6.6809108245650863</v>
      </c>
      <c r="AM5" s="53">
        <v>6.768730531200001</v>
      </c>
      <c r="AN5" s="53">
        <v>7.1283976274794352</v>
      </c>
      <c r="AO5" s="57">
        <v>7.016003762635453</v>
      </c>
      <c r="AP5" s="53">
        <v>7.6277278747150605</v>
      </c>
      <c r="AQ5" s="53">
        <v>8.3046714031501008</v>
      </c>
      <c r="AR5" s="53">
        <v>6.3869390793165142</v>
      </c>
      <c r="AS5" s="53">
        <v>6.2511326785216914</v>
      </c>
      <c r="AT5" s="53">
        <v>7.3096039787498661</v>
      </c>
      <c r="AU5" s="53">
        <v>6.8738493728245862</v>
      </c>
      <c r="AV5" s="53">
        <v>7.1808325422571819</v>
      </c>
      <c r="AW5" s="53">
        <v>6.721958722866896</v>
      </c>
      <c r="AX5" s="57">
        <v>7.872233061538922</v>
      </c>
      <c r="AY5" s="53">
        <v>6.6770327663933529</v>
      </c>
      <c r="AZ5" s="53">
        <v>7.309931803319337</v>
      </c>
      <c r="BA5" s="53">
        <v>8.2446995030176282</v>
      </c>
      <c r="BB5" s="53">
        <v>8.191712597393181</v>
      </c>
      <c r="BC5" s="53">
        <v>8.2356889817120678</v>
      </c>
      <c r="BD5" s="53">
        <v>8.237769455829854</v>
      </c>
      <c r="BE5" s="53">
        <v>4.2678424137751678</v>
      </c>
      <c r="BF5" s="53">
        <v>4.7764367865075608</v>
      </c>
      <c r="BG5" s="53">
        <v>4.7764367865075608</v>
      </c>
    </row>
    <row r="6" spans="1:59" x14ac:dyDescent="0.3">
      <c r="A6" s="21" t="s">
        <v>31</v>
      </c>
      <c r="B6" s="21">
        <v>5</v>
      </c>
      <c r="D6" s="54" t="s">
        <v>8</v>
      </c>
      <c r="E6" s="55" t="s">
        <v>32</v>
      </c>
      <c r="F6" s="56" t="s">
        <v>30</v>
      </c>
      <c r="G6" s="56">
        <v>9.9970644260563937</v>
      </c>
      <c r="H6" s="56">
        <v>9.9693718158672588</v>
      </c>
      <c r="I6" s="56">
        <v>10.242279551047201</v>
      </c>
      <c r="J6" s="56">
        <v>11.447313557164767</v>
      </c>
      <c r="K6" s="56">
        <v>10.181272673388605</v>
      </c>
      <c r="L6" s="56">
        <v>10.297848170389637</v>
      </c>
      <c r="M6" s="56">
        <v>10.14915381952858</v>
      </c>
      <c r="N6" s="56">
        <v>11.697763746927784</v>
      </c>
      <c r="O6" s="56">
        <v>10.579164618275653</v>
      </c>
      <c r="P6" s="56">
        <v>10.779210643904886</v>
      </c>
      <c r="Q6" s="56">
        <v>10.718485368606828</v>
      </c>
      <c r="R6" s="56">
        <v>10.174838229982655</v>
      </c>
      <c r="S6" s="56">
        <v>11.049185877916523</v>
      </c>
      <c r="T6" s="56">
        <v>10.678628325995701</v>
      </c>
      <c r="U6" s="56">
        <v>10.519047749770349</v>
      </c>
      <c r="V6" s="56">
        <v>8.8605117538179954</v>
      </c>
      <c r="W6" s="58">
        <v>8.932022591202081</v>
      </c>
      <c r="X6" s="56">
        <v>8.1330177686564351</v>
      </c>
      <c r="Y6" s="56">
        <v>8.4796341762679415</v>
      </c>
      <c r="Z6" s="56">
        <v>8.9159095046551275</v>
      </c>
      <c r="AA6" s="56">
        <v>9.9115393523240556</v>
      </c>
      <c r="AB6" s="56">
        <v>9.8495776574186245</v>
      </c>
      <c r="AC6" s="56">
        <v>8.9967392050525383</v>
      </c>
      <c r="AD6" s="56">
        <v>9.794949226827292</v>
      </c>
      <c r="AE6" s="56">
        <v>9.7984633376787791</v>
      </c>
      <c r="AF6" s="58">
        <v>10.684819713157159</v>
      </c>
      <c r="AG6" s="56">
        <v>11.751200975254273</v>
      </c>
      <c r="AH6" s="56">
        <v>10.021623150758336</v>
      </c>
      <c r="AI6" s="56">
        <v>10.805296621936971</v>
      </c>
      <c r="AJ6" s="56">
        <v>10.378448068691446</v>
      </c>
      <c r="AK6" s="56">
        <v>10.790781355792209</v>
      </c>
      <c r="AL6" s="56">
        <v>10.79392609330877</v>
      </c>
      <c r="AM6" s="56">
        <v>10.980057287045893</v>
      </c>
      <c r="AN6" s="56">
        <v>11.583162823309525</v>
      </c>
      <c r="AO6" s="58">
        <v>11.358375093621564</v>
      </c>
      <c r="AP6" s="56">
        <v>12.385454834100322</v>
      </c>
      <c r="AQ6" s="56">
        <v>13.437236531462</v>
      </c>
      <c r="AR6" s="56">
        <v>10.205982602811629</v>
      </c>
      <c r="AS6" s="56">
        <v>10.009896141099082</v>
      </c>
      <c r="AT6" s="56">
        <v>11.74920704216993</v>
      </c>
      <c r="AU6" s="56">
        <v>11.058961046024415</v>
      </c>
      <c r="AV6" s="56">
        <v>11.672927384889602</v>
      </c>
      <c r="AW6" s="56">
        <v>10.876021889912391</v>
      </c>
      <c r="AX6" s="58">
        <v>12.814044135846364</v>
      </c>
      <c r="AY6" s="56">
        <v>10.786169976965304</v>
      </c>
      <c r="AZ6" s="56">
        <v>11.749862691308875</v>
      </c>
      <c r="BA6" s="56">
        <v>13.332397999172482</v>
      </c>
      <c r="BB6" s="56">
        <v>13.226424187923584</v>
      </c>
      <c r="BC6" s="56">
        <v>13.314376956561352</v>
      </c>
      <c r="BD6" s="56">
        <v>13.31853790479693</v>
      </c>
      <c r="BE6" s="56">
        <v>6.632421062647416</v>
      </c>
      <c r="BF6" s="56">
        <v>7.3591355049448728</v>
      </c>
      <c r="BG6" s="56">
        <v>7.3591355049448728</v>
      </c>
    </row>
    <row r="7" spans="1:59" x14ac:dyDescent="0.3">
      <c r="A7" s="21" t="s">
        <v>34</v>
      </c>
      <c r="B7" s="21">
        <v>6</v>
      </c>
      <c r="D7" s="51" t="s">
        <v>9</v>
      </c>
      <c r="E7" s="52" t="s">
        <v>32</v>
      </c>
      <c r="F7" s="53" t="s">
        <v>17</v>
      </c>
      <c r="G7" s="53">
        <v>22.200474256589171</v>
      </c>
      <c r="H7" s="53">
        <v>22.399043806770134</v>
      </c>
      <c r="I7" s="53">
        <v>22.744152406570773</v>
      </c>
      <c r="J7" s="53">
        <v>25.098638579555459</v>
      </c>
      <c r="K7" s="53">
        <v>22.439385150742115</v>
      </c>
      <c r="L7" s="53">
        <v>22.590584735519631</v>
      </c>
      <c r="M7" s="53">
        <v>22.396473831143524</v>
      </c>
      <c r="N7" s="53">
        <v>24.941776058298181</v>
      </c>
      <c r="O7" s="53">
        <v>23.525659839746691</v>
      </c>
      <c r="P7" s="53">
        <v>23.613624649433721</v>
      </c>
      <c r="Q7" s="53">
        <v>23.534864720995838</v>
      </c>
      <c r="R7" s="53">
        <v>22.117874886498011</v>
      </c>
      <c r="S7" s="53">
        <v>24.13710007332131</v>
      </c>
      <c r="T7" s="53">
        <v>23.655514978943856</v>
      </c>
      <c r="U7" s="53">
        <v>23.276192456128516</v>
      </c>
      <c r="V7" s="53">
        <v>20.412533119012004</v>
      </c>
      <c r="W7" s="57">
        <v>20.500812035730608</v>
      </c>
      <c r="X7" s="53">
        <v>18.772698577058726</v>
      </c>
      <c r="Y7" s="53">
        <v>19.227550258021434</v>
      </c>
      <c r="Z7" s="53">
        <v>19.788225429072586</v>
      </c>
      <c r="AA7" s="53">
        <v>21.780395096072791</v>
      </c>
      <c r="AB7" s="53">
        <v>21.700429325782277</v>
      </c>
      <c r="AC7" s="53">
        <v>19.893067000323096</v>
      </c>
      <c r="AD7" s="53">
        <v>21.621896337813165</v>
      </c>
      <c r="AE7" s="53">
        <v>21.675635681161914</v>
      </c>
      <c r="AF7" s="57">
        <v>23.090535994963759</v>
      </c>
      <c r="AG7" s="53">
        <v>26.263430215324895</v>
      </c>
      <c r="AH7" s="53">
        <v>21.920105876586462</v>
      </c>
      <c r="AI7" s="53">
        <v>23.388894303404346</v>
      </c>
      <c r="AJ7" s="53">
        <v>22.383959040718302</v>
      </c>
      <c r="AK7" s="53">
        <v>23.370048209899789</v>
      </c>
      <c r="AL7" s="53">
        <v>23.374137650368553</v>
      </c>
      <c r="AM7" s="53">
        <v>23.539173102556603</v>
      </c>
      <c r="AN7" s="53">
        <v>23.620010068583277</v>
      </c>
      <c r="AO7" s="57">
        <v>24.545179443412465</v>
      </c>
      <c r="AP7" s="53">
        <v>26.560197477823198</v>
      </c>
      <c r="AQ7" s="53">
        <v>29.369217694942424</v>
      </c>
      <c r="AR7" s="53">
        <v>22.698577411682354</v>
      </c>
      <c r="AS7" s="53">
        <v>22.22376046373299</v>
      </c>
      <c r="AT7" s="53">
        <v>25.739570057239462</v>
      </c>
      <c r="AU7" s="53">
        <v>24.403894099752101</v>
      </c>
      <c r="AV7" s="53">
        <v>25.201515843238273</v>
      </c>
      <c r="AW7" s="53">
        <v>23.478433163895566</v>
      </c>
      <c r="AX7" s="57">
        <v>27.642098680666411</v>
      </c>
      <c r="AY7" s="53">
        <v>23.265771740880879</v>
      </c>
      <c r="AZ7" s="53">
        <v>23.394527747488578</v>
      </c>
      <c r="BA7" s="53">
        <v>29.080657396101778</v>
      </c>
      <c r="BB7" s="53">
        <v>28.943072246681453</v>
      </c>
      <c r="BC7" s="53">
        <v>29.124530579495424</v>
      </c>
      <c r="BD7" s="53">
        <v>29.129935574383847</v>
      </c>
      <c r="BE7" s="53">
        <v>15.688464961859495</v>
      </c>
      <c r="BF7" s="53">
        <v>21.32</v>
      </c>
      <c r="BG7" s="53">
        <v>21.32</v>
      </c>
    </row>
    <row r="8" spans="1:59" x14ac:dyDescent="0.3">
      <c r="A8" s="21" t="s">
        <v>35</v>
      </c>
      <c r="B8" s="21">
        <v>7</v>
      </c>
      <c r="D8" s="54" t="s">
        <v>10</v>
      </c>
      <c r="E8" s="55" t="s">
        <v>37</v>
      </c>
      <c r="F8" s="56" t="s">
        <v>38</v>
      </c>
      <c r="G8" s="56">
        <v>6.2200376824646497</v>
      </c>
      <c r="H8" s="56">
        <v>6.2581883135432639</v>
      </c>
      <c r="I8" s="56">
        <v>6.374772263978179</v>
      </c>
      <c r="J8" s="56">
        <v>7.0415870275386663</v>
      </c>
      <c r="K8" s="56">
        <v>6.2908870083616533</v>
      </c>
      <c r="L8" s="56">
        <v>6.3357237379774363</v>
      </c>
      <c r="M8" s="56">
        <v>6.2785336030308763</v>
      </c>
      <c r="N8" s="56">
        <v>6.9938330059896634</v>
      </c>
      <c r="O8" s="56">
        <v>6.5636025718926936</v>
      </c>
      <c r="P8" s="56">
        <v>6.6231141956246065</v>
      </c>
      <c r="Q8" s="56">
        <v>6.5997583205099701</v>
      </c>
      <c r="R8" s="56">
        <v>6.2175336573208568</v>
      </c>
      <c r="S8" s="56">
        <v>6.7443799794468733</v>
      </c>
      <c r="T8" s="56">
        <v>6.6018578440927129</v>
      </c>
      <c r="U8" s="56">
        <v>6.5230515440343995</v>
      </c>
      <c r="V8" s="56">
        <v>5.7120234741806026</v>
      </c>
      <c r="W8" s="58">
        <v>5.7395276424052524</v>
      </c>
      <c r="X8" s="56">
        <v>5.314861782540202</v>
      </c>
      <c r="Y8" s="56">
        <v>5.4481757854677042</v>
      </c>
      <c r="Z8" s="56">
        <v>5.6159739886935442</v>
      </c>
      <c r="AA8" s="56">
        <v>6.1162648582213963</v>
      </c>
      <c r="AB8" s="56">
        <v>6.0924334371039217</v>
      </c>
      <c r="AC8" s="56">
        <v>5.6470623350002427</v>
      </c>
      <c r="AD8" s="56">
        <v>6.0900136013077732</v>
      </c>
      <c r="AE8" s="56">
        <v>6.0913651824044983</v>
      </c>
      <c r="AF8" s="58">
        <v>6.4845589467341753</v>
      </c>
      <c r="AG8" s="56">
        <v>7.2897664407440503</v>
      </c>
      <c r="AH8" s="56">
        <v>6.1586047806961197</v>
      </c>
      <c r="AI8" s="56">
        <v>6.5808597980297243</v>
      </c>
      <c r="AJ8" s="56">
        <v>6.2958451337473136</v>
      </c>
      <c r="AK8" s="56">
        <v>6.5752770033586616</v>
      </c>
      <c r="AL8" s="56">
        <v>6.5764865177881084</v>
      </c>
      <c r="AM8" s="56">
        <v>6.6387798889328966</v>
      </c>
      <c r="AN8" s="56">
        <v>6.9613751645791195</v>
      </c>
      <c r="AO8" s="58">
        <v>6.8749183454683678</v>
      </c>
      <c r="AP8" s="56">
        <v>7.4756130480870686</v>
      </c>
      <c r="AQ8" s="56">
        <v>8.1764401112055687</v>
      </c>
      <c r="AR8" s="56">
        <v>6.3608118992721892</v>
      </c>
      <c r="AS8" s="56">
        <v>6.2249729574810697</v>
      </c>
      <c r="AT8" s="56">
        <v>7.230902358883073</v>
      </c>
      <c r="AU8" s="56">
        <v>6.8085607313900525</v>
      </c>
      <c r="AV8" s="56">
        <v>7.0447016309535861</v>
      </c>
      <c r="AW8" s="56">
        <v>6.6080618241741149</v>
      </c>
      <c r="AX8" s="58">
        <v>7.6985522717410078</v>
      </c>
      <c r="AY8" s="56">
        <v>6.5735033961175429</v>
      </c>
      <c r="AZ8" s="56">
        <v>7.1881626150833933</v>
      </c>
      <c r="BA8" s="56">
        <v>8.0826681890273431</v>
      </c>
      <c r="BB8" s="56">
        <v>8.0419090308546899</v>
      </c>
      <c r="BC8" s="56">
        <v>8.1047856110527174</v>
      </c>
      <c r="BD8" s="56">
        <v>8.1063859757587089</v>
      </c>
      <c r="BE8" s="56">
        <v>4.3624013913012964</v>
      </c>
      <c r="BF8" s="56">
        <v>4.8853457686103381</v>
      </c>
      <c r="BG8" s="56">
        <v>4.8853457686103381</v>
      </c>
    </row>
    <row r="9" spans="1:59" x14ac:dyDescent="0.3">
      <c r="A9" s="21" t="s">
        <v>36</v>
      </c>
      <c r="B9" s="21">
        <v>8</v>
      </c>
      <c r="D9" s="51" t="s">
        <v>11</v>
      </c>
      <c r="E9" s="52" t="s">
        <v>37</v>
      </c>
      <c r="F9" s="53" t="s">
        <v>40</v>
      </c>
      <c r="G9" s="53">
        <v>9.8721798091078998</v>
      </c>
      <c r="H9" s="53">
        <v>9.888059999363449</v>
      </c>
      <c r="I9" s="53">
        <v>10.07591209630702</v>
      </c>
      <c r="J9" s="53">
        <v>11.182962603796691</v>
      </c>
      <c r="K9" s="53">
        <v>10.013878460901907</v>
      </c>
      <c r="L9" s="53">
        <v>10.103551920133473</v>
      </c>
      <c r="M9" s="53">
        <v>9.9891716502403494</v>
      </c>
      <c r="N9" s="53">
        <v>11.283823044379153</v>
      </c>
      <c r="O9" s="53">
        <v>10.423362176185208</v>
      </c>
      <c r="P9" s="53">
        <v>10.481964351747351</v>
      </c>
      <c r="Q9" s="53">
        <v>10.435252601518078</v>
      </c>
      <c r="R9" s="53">
        <v>9.9124875627465752</v>
      </c>
      <c r="S9" s="53">
        <v>10.784916991293567</v>
      </c>
      <c r="T9" s="53">
        <v>10.499872720585246</v>
      </c>
      <c r="U9" s="53">
        <v>10.342260120468618</v>
      </c>
      <c r="V9" s="53">
        <v>8.9165724644414848</v>
      </c>
      <c r="W9" s="57">
        <v>8.9715808008907842</v>
      </c>
      <c r="X9" s="53">
        <v>8.2430912249640418</v>
      </c>
      <c r="Y9" s="53">
        <v>8.5097192308190479</v>
      </c>
      <c r="Z9" s="53">
        <v>8.8453156372707298</v>
      </c>
      <c r="AA9" s="53">
        <v>9.7250552325230704</v>
      </c>
      <c r="AB9" s="53">
        <v>9.6773923902881194</v>
      </c>
      <c r="AC9" s="53">
        <v>8.9074923298841231</v>
      </c>
      <c r="AD9" s="53">
        <v>9.672552718695826</v>
      </c>
      <c r="AE9" s="53">
        <v>9.6752558808892726</v>
      </c>
      <c r="AF9" s="57">
        <v>10.401222337646951</v>
      </c>
      <c r="AG9" s="53">
        <v>11.543374018428681</v>
      </c>
      <c r="AH9" s="53">
        <v>9.8097350774725172</v>
      </c>
      <c r="AI9" s="53">
        <v>10.533402968336368</v>
      </c>
      <c r="AJ9" s="53">
        <v>10.08421578357491</v>
      </c>
      <c r="AK9" s="53">
        <v>10.522237378994243</v>
      </c>
      <c r="AL9" s="53">
        <v>10.524656407853133</v>
      </c>
      <c r="AM9" s="53">
        <v>10.619032614191873</v>
      </c>
      <c r="AN9" s="53">
        <v>11.218907361558063</v>
      </c>
      <c r="AO9" s="57">
        <v>11.045993723336553</v>
      </c>
      <c r="AP9" s="53">
        <v>12.005698840967238</v>
      </c>
      <c r="AQ9" s="53">
        <v>13.04482653579416</v>
      </c>
      <c r="AR9" s="53">
        <v>10.047991366895037</v>
      </c>
      <c r="AS9" s="53">
        <v>9.882050359140738</v>
      </c>
      <c r="AT9" s="53">
        <v>11.516277462559247</v>
      </c>
      <c r="AU9" s="53">
        <v>10.852857423278239</v>
      </c>
      <c r="AV9" s="53">
        <v>11.32513922240531</v>
      </c>
      <c r="AW9" s="53">
        <v>10.587807020625153</v>
      </c>
      <c r="AX9" s="57">
        <v>12.360945680422596</v>
      </c>
      <c r="AY9" s="53">
        <v>10.518690164512007</v>
      </c>
      <c r="AZ9" s="53">
        <v>11.476113778886146</v>
      </c>
      <c r="BA9" s="53">
        <v>12.947914299290225</v>
      </c>
      <c r="BB9" s="53">
        <v>12.866395982944921</v>
      </c>
      <c r="BC9" s="53">
        <v>12.916622803463877</v>
      </c>
      <c r="BD9" s="53">
        <v>12.919823532875856</v>
      </c>
      <c r="BE9" s="53">
        <v>6.7913284817488329</v>
      </c>
      <c r="BF9" s="53">
        <v>7.7792130073413022</v>
      </c>
      <c r="BG9" s="53">
        <v>7.7792130073413022</v>
      </c>
    </row>
    <row r="10" spans="1:59" x14ac:dyDescent="0.3">
      <c r="A10" s="21" t="s">
        <v>39</v>
      </c>
      <c r="B10" s="21">
        <v>9</v>
      </c>
      <c r="D10" s="54" t="s">
        <v>12</v>
      </c>
      <c r="E10" s="55" t="s">
        <v>37</v>
      </c>
      <c r="F10" s="56" t="s">
        <v>17</v>
      </c>
      <c r="G10" s="56">
        <v>22.552718201234686</v>
      </c>
      <c r="H10" s="56">
        <v>22.751287751415646</v>
      </c>
      <c r="I10" s="56">
        <v>23.352573765503937</v>
      </c>
      <c r="J10" s="56">
        <v>25.450882524200971</v>
      </c>
      <c r="K10" s="56">
        <v>22.79162909538762</v>
      </c>
      <c r="L10" s="56">
        <v>22.942828680165142</v>
      </c>
      <c r="M10" s="56">
        <v>22.748717775789039</v>
      </c>
      <c r="N10" s="56">
        <v>25.34205326812263</v>
      </c>
      <c r="O10" s="56">
        <v>23.925937049571147</v>
      </c>
      <c r="P10" s="56">
        <v>23.981879682472208</v>
      </c>
      <c r="Q10" s="56">
        <v>23.903119754034332</v>
      </c>
      <c r="R10" s="56">
        <v>22.454107742750541</v>
      </c>
      <c r="S10" s="56">
        <v>24.569399459931709</v>
      </c>
      <c r="T10" s="56">
        <v>24.087814365554259</v>
      </c>
      <c r="U10" s="56">
        <v>23.644447489167014</v>
      </c>
      <c r="V10" s="56">
        <v>20.74876597526454</v>
      </c>
      <c r="W10" s="58">
        <v>20.837044891983144</v>
      </c>
      <c r="X10" s="56">
        <v>19.172975786883185</v>
      </c>
      <c r="Y10" s="56">
        <v>19.627827467845883</v>
      </c>
      <c r="Z10" s="56">
        <v>20.188502638897042</v>
      </c>
      <c r="AA10" s="56">
        <v>22.116627952325331</v>
      </c>
      <c r="AB10" s="56">
        <v>22.03666218203481</v>
      </c>
      <c r="AC10" s="56">
        <v>20.293344210147541</v>
      </c>
      <c r="AD10" s="56">
        <v>22.022173547637614</v>
      </c>
      <c r="AE10" s="56">
        <v>22.027879625807433</v>
      </c>
      <c r="AF10" s="58">
        <v>23.44277993960927</v>
      </c>
      <c r="AG10" s="56">
        <v>26.631685248363386</v>
      </c>
      <c r="AH10" s="56">
        <v>22.256338732839001</v>
      </c>
      <c r="AI10" s="56">
        <v>23.75714933644284</v>
      </c>
      <c r="AJ10" s="56">
        <v>22.720191896970842</v>
      </c>
      <c r="AK10" s="56">
        <v>23.738303242938276</v>
      </c>
      <c r="AL10" s="56">
        <v>23.742392683407047</v>
      </c>
      <c r="AM10" s="56">
        <v>23.92343922398808</v>
      </c>
      <c r="AN10" s="56">
        <v>25.253141084667039</v>
      </c>
      <c r="AO10" s="58">
        <v>24.961467741629896</v>
      </c>
      <c r="AP10" s="56">
        <v>27.152607748363383</v>
      </c>
      <c r="AQ10" s="56">
        <v>29.737472727980919</v>
      </c>
      <c r="AR10" s="56">
        <v>23.018799179541919</v>
      </c>
      <c r="AS10" s="56">
        <v>22.576004408378505</v>
      </c>
      <c r="AT10" s="56">
        <v>26.331980327779654</v>
      </c>
      <c r="AU10" s="56">
        <v>24.772149132790606</v>
      </c>
      <c r="AV10" s="56">
        <v>25.569770876276763</v>
      </c>
      <c r="AW10" s="56">
        <v>23.846688196934064</v>
      </c>
      <c r="AX10" s="58">
        <v>28.010353713704898</v>
      </c>
      <c r="AY10" s="56">
        <v>23.650037862312349</v>
      </c>
      <c r="AZ10" s="56">
        <v>26.084390597508875</v>
      </c>
      <c r="BA10" s="56">
        <v>29.448912429140268</v>
      </c>
      <c r="BB10" s="56">
        <v>29.311327279719944</v>
      </c>
      <c r="BC10" s="56">
        <v>29.508796700926908</v>
      </c>
      <c r="BD10" s="56">
        <v>29.51420169581532</v>
      </c>
      <c r="BE10" s="56">
        <v>16.040708906505014</v>
      </c>
      <c r="BF10" s="56">
        <v>21.72</v>
      </c>
      <c r="BG10" s="56">
        <v>21.72</v>
      </c>
    </row>
    <row r="11" spans="1:59" x14ac:dyDescent="0.3">
      <c r="A11" s="21" t="s">
        <v>41</v>
      </c>
      <c r="B11" s="21">
        <v>10</v>
      </c>
      <c r="D11" s="51">
        <v>1501</v>
      </c>
      <c r="E11" s="52" t="s">
        <v>43</v>
      </c>
      <c r="F11" s="53" t="s">
        <v>44</v>
      </c>
      <c r="G11" s="53">
        <v>7.0277832584887978</v>
      </c>
      <c r="H11" s="53">
        <v>7.2550585778677394</v>
      </c>
      <c r="I11" s="53">
        <v>7.4282920635563316</v>
      </c>
      <c r="J11" s="53">
        <v>8.1084052312417949</v>
      </c>
      <c r="K11" s="53">
        <v>7.1516774760247257</v>
      </c>
      <c r="L11" s="53">
        <v>7.0462559250509731</v>
      </c>
      <c r="M11" s="53">
        <v>7.1452362223837431</v>
      </c>
      <c r="N11" s="53">
        <v>7.975476404110676</v>
      </c>
      <c r="O11" s="53">
        <v>7.2274949617829787</v>
      </c>
      <c r="P11" s="53">
        <v>7.4637439041019666</v>
      </c>
      <c r="Q11" s="53">
        <v>7.1931159543529848</v>
      </c>
      <c r="R11" s="53">
        <v>6.8046018158824566</v>
      </c>
      <c r="S11" s="53">
        <v>7.5438521216030647</v>
      </c>
      <c r="T11" s="53">
        <v>7.2944995125999945</v>
      </c>
      <c r="U11" s="53">
        <v>7.2887629473757878</v>
      </c>
      <c r="V11" s="53">
        <v>7.4371097306932104</v>
      </c>
      <c r="W11" s="57">
        <v>7.4846439698050942</v>
      </c>
      <c r="X11" s="53">
        <v>5.5625069882288782</v>
      </c>
      <c r="Y11" s="53">
        <v>5.796300691488228</v>
      </c>
      <c r="Z11" s="53">
        <v>6.1503564817131871</v>
      </c>
      <c r="AA11" s="53">
        <v>6.7199316927247166</v>
      </c>
      <c r="AB11" s="53">
        <v>6.6476694969737284</v>
      </c>
      <c r="AC11" s="53">
        <v>6.204721757139108</v>
      </c>
      <c r="AD11" s="53">
        <v>6.5905430258838971</v>
      </c>
      <c r="AE11" s="53">
        <v>6.5930510693841136</v>
      </c>
      <c r="AF11" s="57">
        <v>7.4901087010254779</v>
      </c>
      <c r="AG11" s="53">
        <v>8.821107442932524</v>
      </c>
      <c r="AH11" s="53">
        <v>7.1918805123387637</v>
      </c>
      <c r="AI11" s="53">
        <v>7.5775052157896834</v>
      </c>
      <c r="AJ11" s="53">
        <v>7.432006780752662</v>
      </c>
      <c r="AK11" s="53">
        <v>7.6136970854283472</v>
      </c>
      <c r="AL11" s="53">
        <v>7.5085803750873108</v>
      </c>
      <c r="AM11" s="53">
        <v>8.9920146531081144</v>
      </c>
      <c r="AN11" s="53">
        <v>8.2296978037740889</v>
      </c>
      <c r="AO11" s="57">
        <v>7.8946658322401637</v>
      </c>
      <c r="AP11" s="53">
        <v>9.0111037181320484</v>
      </c>
      <c r="AQ11" s="53">
        <v>9.4615982189418606</v>
      </c>
      <c r="AR11" s="53">
        <v>7.1742831210980196</v>
      </c>
      <c r="AS11" s="53">
        <v>7.0985258384336722</v>
      </c>
      <c r="AT11" s="53">
        <v>8.5837521669841408</v>
      </c>
      <c r="AU11" s="53">
        <v>7.9693909340135143</v>
      </c>
      <c r="AV11" s="53">
        <v>8.6735595075210696</v>
      </c>
      <c r="AW11" s="53">
        <v>8.1609636588314078</v>
      </c>
      <c r="AX11" s="57">
        <v>9.5359767118862955</v>
      </c>
      <c r="AY11" s="53">
        <v>7.7941432886267457</v>
      </c>
      <c r="AZ11" s="53">
        <v>7.8427324625753769</v>
      </c>
      <c r="BA11" s="53">
        <v>9.406848182714894</v>
      </c>
      <c r="BB11" s="53">
        <v>9.3355548637887544</v>
      </c>
      <c r="BC11" s="53">
        <v>9.3747051972091651</v>
      </c>
      <c r="BD11" s="53">
        <v>9.3775048131546015</v>
      </c>
      <c r="BE11" s="53">
        <v>4.3973762617739434</v>
      </c>
      <c r="BF11" s="53" t="s">
        <v>199</v>
      </c>
      <c r="BG11" s="53" t="s">
        <v>199</v>
      </c>
    </row>
    <row r="12" spans="1:59" x14ac:dyDescent="0.3">
      <c r="A12" s="21" t="s">
        <v>42</v>
      </c>
      <c r="B12" s="21">
        <v>11</v>
      </c>
      <c r="D12" s="54" t="s">
        <v>14</v>
      </c>
      <c r="E12" s="55" t="s">
        <v>49</v>
      </c>
      <c r="F12" s="56" t="s">
        <v>30</v>
      </c>
      <c r="G12" s="56">
        <v>7.4882588297752983</v>
      </c>
      <c r="H12" s="56">
        <v>7.4301887770776016</v>
      </c>
      <c r="I12" s="56">
        <v>7.70101696960245</v>
      </c>
      <c r="J12" s="56">
        <v>8.9870655131955974</v>
      </c>
      <c r="K12" s="56">
        <v>7.6612985008365984</v>
      </c>
      <c r="L12" s="56">
        <v>7.7708021667969005</v>
      </c>
      <c r="M12" s="56">
        <v>7.6319685535343016</v>
      </c>
      <c r="N12" s="56">
        <v>9.472583437543399</v>
      </c>
      <c r="O12" s="56">
        <v>8.3985512373670499</v>
      </c>
      <c r="P12" s="56">
        <v>8.1993695960489497</v>
      </c>
      <c r="Q12" s="56">
        <v>8.1423271914580493</v>
      </c>
      <c r="R12" s="56">
        <v>7.6724816942052989</v>
      </c>
      <c r="S12" s="56">
        <v>8.4633856266549508</v>
      </c>
      <c r="T12" s="56">
        <v>8.1159567970691509</v>
      </c>
      <c r="U12" s="56">
        <v>7.9549878620879495</v>
      </c>
      <c r="V12" s="56">
        <v>6.4383205080377506</v>
      </c>
      <c r="W12" s="58">
        <v>6.5084929062523997</v>
      </c>
      <c r="X12" s="56">
        <v>5.7906817519661002</v>
      </c>
      <c r="Y12" s="56">
        <v>6.1127247009750487</v>
      </c>
      <c r="Z12" s="56">
        <v>6.5260080970705996</v>
      </c>
      <c r="AA12" s="56">
        <v>7.4224575093319496</v>
      </c>
      <c r="AB12" s="56">
        <v>7.3639868195732996</v>
      </c>
      <c r="AC12" s="56">
        <v>6.6019313031917992</v>
      </c>
      <c r="AD12" s="56">
        <v>7.3402649338954493</v>
      </c>
      <c r="AE12" s="56">
        <v>7.3427955645801521</v>
      </c>
      <c r="AF12" s="58">
        <v>8.1356101357784496</v>
      </c>
      <c r="AG12" s="56">
        <v>9.3550133559652977</v>
      </c>
      <c r="AH12" s="56">
        <v>7.5279221412919011</v>
      </c>
      <c r="AI12" s="56">
        <v>8.2420652467062503</v>
      </c>
      <c r="AJ12" s="56">
        <v>7.86239811282395</v>
      </c>
      <c r="AK12" s="56">
        <v>8.2284437027196002</v>
      </c>
      <c r="AL12" s="56">
        <v>8.2313905029746497</v>
      </c>
      <c r="AM12" s="56">
        <v>8.3925433147069501</v>
      </c>
      <c r="AN12" s="56">
        <v>8.9516184638922489</v>
      </c>
      <c r="AO12" s="58">
        <v>8.7822656521599516</v>
      </c>
      <c r="AP12" s="56">
        <v>9.8506035506298968</v>
      </c>
      <c r="AQ12" s="56">
        <v>10.824506399247698</v>
      </c>
      <c r="AR12" s="56">
        <v>7.8179626203117998</v>
      </c>
      <c r="AS12" s="56">
        <v>7.8160283306224017</v>
      </c>
      <c r="AT12" s="56">
        <v>9.2437146728787987</v>
      </c>
      <c r="AU12" s="56">
        <v>8.6794329381285511</v>
      </c>
      <c r="AV12" s="56">
        <v>9.2626168246799505</v>
      </c>
      <c r="AW12" s="56">
        <v>8.4554991006912505</v>
      </c>
      <c r="AX12" s="58">
        <v>10.3569839525</v>
      </c>
      <c r="AY12" s="56">
        <v>8.2256073559273979</v>
      </c>
      <c r="AZ12" s="56">
        <v>9.0871759203369997</v>
      </c>
      <c r="BA12" s="56">
        <v>10.522369121395101</v>
      </c>
      <c r="BB12" s="56">
        <v>10.422915284589202</v>
      </c>
      <c r="BC12" s="56">
        <v>10.3503301337162</v>
      </c>
      <c r="BD12" s="56">
        <v>10.35423316261555</v>
      </c>
      <c r="BE12" s="56">
        <v>4.5065644761185997</v>
      </c>
      <c r="BF12" s="56" t="s">
        <v>199</v>
      </c>
      <c r="BG12" s="56">
        <v>5.12</v>
      </c>
    </row>
    <row r="13" spans="1:59" x14ac:dyDescent="0.3">
      <c r="A13" s="21" t="s">
        <v>45</v>
      </c>
      <c r="B13" s="21">
        <v>12</v>
      </c>
      <c r="D13" s="51">
        <v>1622</v>
      </c>
      <c r="E13" s="52" t="s">
        <v>51</v>
      </c>
      <c r="F13" s="53" t="s">
        <v>52</v>
      </c>
      <c r="G13" s="53">
        <v>16.971722</v>
      </c>
      <c r="H13" s="53">
        <v>18.319786000000001</v>
      </c>
      <c r="I13" s="53">
        <v>17.976693000000004</v>
      </c>
      <c r="J13" s="53">
        <v>18.129957000000005</v>
      </c>
      <c r="K13" s="53">
        <v>18.058990000000001</v>
      </c>
      <c r="L13" s="53">
        <v>16.341362</v>
      </c>
      <c r="M13" s="53">
        <v>16.302634000000001</v>
      </c>
      <c r="N13" s="53" t="s">
        <v>197</v>
      </c>
      <c r="O13" s="53" t="s">
        <v>197</v>
      </c>
      <c r="P13" s="53">
        <v>17.484558999999997</v>
      </c>
      <c r="Q13" s="53">
        <v>16.857185999999999</v>
      </c>
      <c r="R13" s="53">
        <v>15.969017000000001</v>
      </c>
      <c r="S13" s="53">
        <v>17.250646</v>
      </c>
      <c r="T13" s="53">
        <v>16.838955000000002</v>
      </c>
      <c r="U13" s="53">
        <v>16.443332000000002</v>
      </c>
      <c r="V13" s="53" t="s">
        <v>197</v>
      </c>
      <c r="W13" s="57" t="s">
        <v>197</v>
      </c>
      <c r="X13" s="53">
        <v>13.304922000000001</v>
      </c>
      <c r="Y13" s="53">
        <v>14.562449000000001</v>
      </c>
      <c r="Z13" s="53">
        <v>14.645673</v>
      </c>
      <c r="AA13" s="53">
        <v>15.955112</v>
      </c>
      <c r="AB13" s="53">
        <v>15.54476</v>
      </c>
      <c r="AC13" s="53">
        <v>14.718185</v>
      </c>
      <c r="AD13" s="53">
        <v>14.947154000000001</v>
      </c>
      <c r="AE13" s="53">
        <v>15.198371000000002</v>
      </c>
      <c r="AF13" s="57">
        <v>17.678713999999999</v>
      </c>
      <c r="AG13" s="53">
        <v>19.508112449999999</v>
      </c>
      <c r="AH13" s="53">
        <v>16.54993906</v>
      </c>
      <c r="AI13" s="53">
        <v>17.37922708</v>
      </c>
      <c r="AJ13" s="53">
        <v>16.911740979999998</v>
      </c>
      <c r="AK13" s="53">
        <v>17.374077079999999</v>
      </c>
      <c r="AL13" s="53">
        <v>17.390277950000002</v>
      </c>
      <c r="AM13" s="53">
        <v>17.96466466</v>
      </c>
      <c r="AN13" s="53">
        <v>18.860729639999999</v>
      </c>
      <c r="AO13" s="57">
        <v>17.595207779999999</v>
      </c>
      <c r="AP13" s="53">
        <v>19.970363060000004</v>
      </c>
      <c r="AQ13" s="53">
        <v>21.022376219999998</v>
      </c>
      <c r="AR13" s="53">
        <v>17.761595010000004</v>
      </c>
      <c r="AS13" s="53">
        <v>16.509669150000001</v>
      </c>
      <c r="AT13" s="53">
        <v>19.322939050000002</v>
      </c>
      <c r="AU13" s="53">
        <v>18.142893800000003</v>
      </c>
      <c r="AV13" s="53">
        <v>19.24953713</v>
      </c>
      <c r="AW13" s="53">
        <v>18.345099279999996</v>
      </c>
      <c r="AX13" s="57">
        <v>20.585085600000003</v>
      </c>
      <c r="AY13" s="53">
        <v>19.73840706</v>
      </c>
      <c r="AZ13" s="53">
        <v>18.447454500000003</v>
      </c>
      <c r="BA13" s="53" t="s">
        <v>197</v>
      </c>
      <c r="BB13" s="53" t="s">
        <v>197</v>
      </c>
      <c r="BC13" s="53">
        <v>27.804744940000003</v>
      </c>
      <c r="BD13" s="53">
        <v>27.806186940000003</v>
      </c>
      <c r="BE13" s="53">
        <v>12.39460079</v>
      </c>
      <c r="BF13" s="53" t="s">
        <v>199</v>
      </c>
      <c r="BG13" s="53" t="s">
        <v>199</v>
      </c>
    </row>
    <row r="14" spans="1:59" x14ac:dyDescent="0.3">
      <c r="A14" s="21" t="s">
        <v>48</v>
      </c>
      <c r="B14" s="21">
        <v>13</v>
      </c>
      <c r="D14" s="54">
        <v>1638</v>
      </c>
      <c r="E14" s="55" t="s">
        <v>51</v>
      </c>
      <c r="F14" s="56" t="s">
        <v>5</v>
      </c>
      <c r="G14" s="56" t="s">
        <v>197</v>
      </c>
      <c r="H14" s="56" t="s">
        <v>197</v>
      </c>
      <c r="I14" s="56" t="s">
        <v>197</v>
      </c>
      <c r="J14" s="56" t="s">
        <v>197</v>
      </c>
      <c r="K14" s="56" t="s">
        <v>197</v>
      </c>
      <c r="L14" s="56" t="s">
        <v>197</v>
      </c>
      <c r="M14" s="56" t="s">
        <v>197</v>
      </c>
      <c r="N14" s="56" t="s">
        <v>197</v>
      </c>
      <c r="O14" s="56" t="s">
        <v>197</v>
      </c>
      <c r="P14" s="56" t="s">
        <v>197</v>
      </c>
      <c r="Q14" s="56" t="s">
        <v>197</v>
      </c>
      <c r="R14" s="56" t="s">
        <v>197</v>
      </c>
      <c r="S14" s="56" t="s">
        <v>197</v>
      </c>
      <c r="T14" s="56" t="s">
        <v>197</v>
      </c>
      <c r="U14" s="56" t="s">
        <v>197</v>
      </c>
      <c r="V14" s="56" t="s">
        <v>197</v>
      </c>
      <c r="W14" s="58" t="s">
        <v>197</v>
      </c>
      <c r="X14" s="56" t="s">
        <v>197</v>
      </c>
      <c r="Y14" s="56" t="s">
        <v>197</v>
      </c>
      <c r="Z14" s="56" t="s">
        <v>197</v>
      </c>
      <c r="AA14" s="56" t="s">
        <v>197</v>
      </c>
      <c r="AB14" s="56" t="s">
        <v>197</v>
      </c>
      <c r="AC14" s="56" t="s">
        <v>197</v>
      </c>
      <c r="AD14" s="56" t="s">
        <v>197</v>
      </c>
      <c r="AE14" s="56" t="s">
        <v>197</v>
      </c>
      <c r="AF14" s="58" t="s">
        <v>197</v>
      </c>
      <c r="AG14" s="56" t="s">
        <v>197</v>
      </c>
      <c r="AH14" s="56" t="s">
        <v>197</v>
      </c>
      <c r="AI14" s="56" t="s">
        <v>197</v>
      </c>
      <c r="AJ14" s="56" t="s">
        <v>197</v>
      </c>
      <c r="AK14" s="56" t="s">
        <v>197</v>
      </c>
      <c r="AL14" s="56" t="s">
        <v>197</v>
      </c>
      <c r="AM14" s="56" t="s">
        <v>197</v>
      </c>
      <c r="AN14" s="56" t="s">
        <v>197</v>
      </c>
      <c r="AO14" s="58" t="s">
        <v>197</v>
      </c>
      <c r="AP14" s="56">
        <v>39.432146666666668</v>
      </c>
      <c r="AQ14" s="56" t="s">
        <v>197</v>
      </c>
      <c r="AR14" s="56">
        <v>35.596090666666669</v>
      </c>
      <c r="AS14" s="56">
        <v>35.036834666666664</v>
      </c>
      <c r="AT14" s="56">
        <v>38.434970666666665</v>
      </c>
      <c r="AU14" s="56">
        <v>37.601965333333332</v>
      </c>
      <c r="AV14" s="56">
        <v>38.550762666666671</v>
      </c>
      <c r="AW14" s="56">
        <v>38.674741333333337</v>
      </c>
      <c r="AX14" s="58">
        <v>40.041829333333339</v>
      </c>
      <c r="AY14" s="56" t="s">
        <v>197</v>
      </c>
      <c r="AZ14" s="56" t="s">
        <v>197</v>
      </c>
      <c r="BA14" s="56" t="s">
        <v>197</v>
      </c>
      <c r="BB14" s="56" t="s">
        <v>197</v>
      </c>
      <c r="BC14" s="56" t="s">
        <v>197</v>
      </c>
      <c r="BD14" s="56" t="s">
        <v>197</v>
      </c>
      <c r="BE14" s="56" t="s">
        <v>197</v>
      </c>
      <c r="BF14" s="56" t="s">
        <v>199</v>
      </c>
      <c r="BG14" s="56" t="s">
        <v>199</v>
      </c>
    </row>
    <row r="15" spans="1:59" x14ac:dyDescent="0.3">
      <c r="A15" s="21" t="s">
        <v>50</v>
      </c>
      <c r="B15" s="21">
        <v>14</v>
      </c>
      <c r="D15" s="51">
        <v>1640</v>
      </c>
      <c r="E15" s="52" t="s">
        <v>196</v>
      </c>
      <c r="F15" s="53" t="s">
        <v>56</v>
      </c>
      <c r="G15" s="53">
        <v>8.1420711720209127</v>
      </c>
      <c r="H15" s="53">
        <v>8.3229151145314688</v>
      </c>
      <c r="I15" s="53">
        <v>8.5604084058317014</v>
      </c>
      <c r="J15" s="53">
        <v>9.3103314000101012</v>
      </c>
      <c r="K15" s="53">
        <v>8.2955780447977521</v>
      </c>
      <c r="L15" s="53">
        <v>8.2114610765935705</v>
      </c>
      <c r="M15" s="53">
        <v>8.2839176012231519</v>
      </c>
      <c r="N15" s="53">
        <v>9.2823906931976996</v>
      </c>
      <c r="O15" s="53">
        <v>8.3502247526542597</v>
      </c>
      <c r="P15" s="53">
        <v>8.6428070071404566</v>
      </c>
      <c r="Q15" s="53">
        <v>8.3052025195257606</v>
      </c>
      <c r="R15" s="53">
        <v>8.0006983724305805</v>
      </c>
      <c r="S15" s="53">
        <v>8.7419091356883225</v>
      </c>
      <c r="T15" s="53">
        <v>8.433111175754302</v>
      </c>
      <c r="U15" s="53">
        <v>8.4260045953616771</v>
      </c>
      <c r="V15" s="53">
        <v>8.4008478385266105</v>
      </c>
      <c r="W15" s="57">
        <v>8.4604402030133521</v>
      </c>
      <c r="X15" s="53">
        <v>6.5081375283187057</v>
      </c>
      <c r="Y15" s="53">
        <v>6.7969845346616271</v>
      </c>
      <c r="Z15" s="53">
        <v>7.1605473083176143</v>
      </c>
      <c r="AA15" s="53">
        <v>7.8568089809255133</v>
      </c>
      <c r="AB15" s="53">
        <v>7.7900689671955643</v>
      </c>
      <c r="AC15" s="53">
        <v>7.2732211959083859</v>
      </c>
      <c r="AD15" s="53">
        <v>7.7193698284104224</v>
      </c>
      <c r="AE15" s="53">
        <v>7.7222982541199956</v>
      </c>
      <c r="AF15" s="57">
        <v>8.7152005779382158</v>
      </c>
      <c r="AG15" s="53">
        <v>9.9638605164333232</v>
      </c>
      <c r="AH15" s="53">
        <v>8.4017035188833464</v>
      </c>
      <c r="AI15" s="53">
        <v>8.8030102786085429</v>
      </c>
      <c r="AJ15" s="53">
        <v>8.6990576171609408</v>
      </c>
      <c r="AK15" s="53">
        <v>8.8664405633650105</v>
      </c>
      <c r="AL15" s="53">
        <v>8.7633243021342029</v>
      </c>
      <c r="AM15" s="53">
        <v>10.26028493539828</v>
      </c>
      <c r="AN15" s="53">
        <v>9.5443812656007658</v>
      </c>
      <c r="AO15" s="57">
        <v>9.1606896738469992</v>
      </c>
      <c r="AP15" s="53">
        <v>10.316177272425129</v>
      </c>
      <c r="AQ15" s="53">
        <v>10.754609248939346</v>
      </c>
      <c r="AR15" s="53">
        <v>8.318687197312844</v>
      </c>
      <c r="AS15" s="53">
        <v>8.2433958757423387</v>
      </c>
      <c r="AT15" s="53">
        <v>9.7859707791498032</v>
      </c>
      <c r="AU15" s="53">
        <v>9.1755201570858933</v>
      </c>
      <c r="AV15" s="53">
        <v>9.9741588643398611</v>
      </c>
      <c r="AW15" s="53">
        <v>9.1338428254789541</v>
      </c>
      <c r="AX15" s="57">
        <v>10.849563150260064</v>
      </c>
      <c r="AY15" s="53">
        <v>9.0589662313563792</v>
      </c>
      <c r="AZ15" s="53">
        <v>9.1118151838634951</v>
      </c>
      <c r="BA15" s="53">
        <v>10.735217511254136</v>
      </c>
      <c r="BB15" s="53">
        <v>10.646906001880057</v>
      </c>
      <c r="BC15" s="53">
        <v>10.634603457217484</v>
      </c>
      <c r="BD15" s="53">
        <v>10.638070914080465</v>
      </c>
      <c r="BE15" s="53">
        <v>5.4917719269302001</v>
      </c>
      <c r="BF15" s="53">
        <v>6.11</v>
      </c>
      <c r="BG15" s="53" t="s">
        <v>199</v>
      </c>
    </row>
    <row r="16" spans="1:59" x14ac:dyDescent="0.3">
      <c r="A16" s="21" t="s">
        <v>53</v>
      </c>
      <c r="B16" s="21">
        <v>15</v>
      </c>
      <c r="D16" s="54">
        <v>1815</v>
      </c>
      <c r="E16" s="55" t="s">
        <v>3</v>
      </c>
      <c r="F16" s="56" t="s">
        <v>58</v>
      </c>
      <c r="G16" s="56">
        <v>10.145609145603396</v>
      </c>
      <c r="H16" s="56">
        <v>10.14103213812521</v>
      </c>
      <c r="I16" s="56">
        <v>10.416594202789559</v>
      </c>
      <c r="J16" s="56">
        <v>11.571127528618529</v>
      </c>
      <c r="K16" s="56">
        <v>10.313071188632676</v>
      </c>
      <c r="L16" s="56">
        <v>10.419048913179068</v>
      </c>
      <c r="M16" s="56">
        <v>10.283872230578108</v>
      </c>
      <c r="N16" s="56">
        <v>11.738388447410498</v>
      </c>
      <c r="O16" s="56">
        <v>10.721480148635838</v>
      </c>
      <c r="P16" s="56">
        <v>10.240081587196245</v>
      </c>
      <c r="Q16" s="56">
        <v>10.758876974536699</v>
      </c>
      <c r="R16" s="56">
        <v>10.281130777215179</v>
      </c>
      <c r="S16" s="56">
        <v>11.14877220285481</v>
      </c>
      <c r="T16" s="56">
        <v>10.81190170110861</v>
      </c>
      <c r="U16" s="56">
        <v>10.65309638819882</v>
      </c>
      <c r="V16" s="56">
        <v>9.1013937941318179</v>
      </c>
      <c r="W16" s="58">
        <v>9.1664036462991696</v>
      </c>
      <c r="X16" s="56">
        <v>8.419437533109372</v>
      </c>
      <c r="Y16" s="56">
        <v>8.7345433582107397</v>
      </c>
      <c r="Z16" s="56">
        <v>9.131157293108183</v>
      </c>
      <c r="AA16" s="56">
        <v>10.056873429137326</v>
      </c>
      <c r="AB16" s="56">
        <v>10.000544615586934</v>
      </c>
      <c r="AC16" s="56">
        <v>9.2046388389240121</v>
      </c>
      <c r="AD16" s="56">
        <v>9.9536288183176183</v>
      </c>
      <c r="AE16" s="56">
        <v>10.032349804423342</v>
      </c>
      <c r="AF16" s="58">
        <v>10.770841224785906</v>
      </c>
      <c r="AG16" s="56">
        <v>11.848762023970396</v>
      </c>
      <c r="AH16" s="56">
        <v>10.156949609532125</v>
      </c>
      <c r="AI16" s="56">
        <v>10.905083398545512</v>
      </c>
      <c r="AJ16" s="56">
        <v>10.481335898562227</v>
      </c>
      <c r="AK16" s="56">
        <v>10.891887702050278</v>
      </c>
      <c r="AL16" s="56">
        <v>10.894746554338061</v>
      </c>
      <c r="AM16" s="56">
        <v>11.062583524283134</v>
      </c>
      <c r="AN16" s="56">
        <v>11.586143573290295</v>
      </c>
      <c r="AO16" s="58">
        <v>11.064580464271963</v>
      </c>
      <c r="AP16" s="56">
        <v>11.149647900269969</v>
      </c>
      <c r="AQ16" s="56">
        <v>13.465287197477478</v>
      </c>
      <c r="AR16" s="56">
        <v>10.383596977120854</v>
      </c>
      <c r="AS16" s="56">
        <v>10.157274341096748</v>
      </c>
      <c r="AT16" s="56">
        <v>10.571240816696884</v>
      </c>
      <c r="AU16" s="56">
        <v>11.160405131675697</v>
      </c>
      <c r="AV16" s="56">
        <v>11.718556348825869</v>
      </c>
      <c r="AW16" s="56">
        <v>11.044905436582088</v>
      </c>
      <c r="AX16" s="58">
        <v>12.814983079054114</v>
      </c>
      <c r="AY16" s="56">
        <v>10.872590271504944</v>
      </c>
      <c r="AZ16" s="56">
        <v>11.833813340406014</v>
      </c>
      <c r="BA16" s="56">
        <v>13.357620585234384</v>
      </c>
      <c r="BB16" s="56">
        <v>13.261280756826297</v>
      </c>
      <c r="BC16" s="56">
        <v>13.186065520931315</v>
      </c>
      <c r="BD16" s="56">
        <v>13.189848201145479</v>
      </c>
      <c r="BE16" s="56">
        <v>6.9440290089185321</v>
      </c>
      <c r="BF16" s="56" t="s">
        <v>199</v>
      </c>
      <c r="BG16" s="56" t="s">
        <v>199</v>
      </c>
    </row>
    <row r="17" spans="1:59" x14ac:dyDescent="0.3">
      <c r="A17" s="21" t="s">
        <v>55</v>
      </c>
      <c r="B17" s="21">
        <v>16</v>
      </c>
      <c r="D17" s="51">
        <v>1840</v>
      </c>
      <c r="E17" s="52" t="s">
        <v>60</v>
      </c>
      <c r="F17" s="53" t="s">
        <v>56</v>
      </c>
      <c r="G17" s="53">
        <v>10.393226358701124</v>
      </c>
      <c r="H17" s="53">
        <v>9.9496669739673607</v>
      </c>
      <c r="I17" s="53">
        <v>10.64875801675514</v>
      </c>
      <c r="J17" s="53">
        <v>11.744003824642368</v>
      </c>
      <c r="K17" s="53">
        <v>10.548094130621031</v>
      </c>
      <c r="L17" s="53">
        <v>10.646102518416715</v>
      </c>
      <c r="M17" s="53">
        <v>10.520893786360396</v>
      </c>
      <c r="N17" s="53">
        <v>11.876563715195207</v>
      </c>
      <c r="O17" s="53">
        <v>10.941586912285587</v>
      </c>
      <c r="P17" s="53">
        <v>10.440308958273024</v>
      </c>
      <c r="Q17" s="53">
        <v>10.971378506393838</v>
      </c>
      <c r="R17" s="53">
        <v>10.478076322421915</v>
      </c>
      <c r="S17" s="53">
        <v>11.337033362060694</v>
      </c>
      <c r="T17" s="53">
        <v>11.025342600806855</v>
      </c>
      <c r="U17" s="53">
        <v>10.864981676601348</v>
      </c>
      <c r="V17" s="53">
        <v>9.3883012939716668</v>
      </c>
      <c r="W17" s="57">
        <v>9.4477190928615205</v>
      </c>
      <c r="X17" s="53">
        <v>8.6956724613420651</v>
      </c>
      <c r="Y17" s="53">
        <v>8.9879145904162545</v>
      </c>
      <c r="Z17" s="53">
        <v>9.3538892193598269</v>
      </c>
      <c r="AA17" s="53">
        <v>10.272665026985827</v>
      </c>
      <c r="AB17" s="53">
        <v>10.220634836715904</v>
      </c>
      <c r="AC17" s="53">
        <v>9.4218458136422321</v>
      </c>
      <c r="AD17" s="53">
        <v>10.179864791388663</v>
      </c>
      <c r="AE17" s="53">
        <v>10.182999845763938</v>
      </c>
      <c r="AF17" s="57">
        <v>10.971133161871972</v>
      </c>
      <c r="AG17" s="53">
        <v>12.102545582834285</v>
      </c>
      <c r="AH17" s="53">
        <v>10.364732844058823</v>
      </c>
      <c r="AI17" s="53">
        <v>11.091868071652872</v>
      </c>
      <c r="AJ17" s="53">
        <v>10.664890679576192</v>
      </c>
      <c r="AK17" s="53">
        <v>11.079661577072985</v>
      </c>
      <c r="AL17" s="53">
        <v>11.082307129612527</v>
      </c>
      <c r="AM17" s="53">
        <v>11.220869539175737</v>
      </c>
      <c r="AN17" s="53">
        <v>11.75008883351625</v>
      </c>
      <c r="AO17" s="57">
        <v>11.239384738493694</v>
      </c>
      <c r="AP17" s="53">
        <v>11.321325979293276</v>
      </c>
      <c r="AQ17" s="53">
        <v>13.6499613640128</v>
      </c>
      <c r="AR17" s="53">
        <v>10.618478496823345</v>
      </c>
      <c r="AS17" s="53">
        <v>10.405059474794589</v>
      </c>
      <c r="AT17" s="53">
        <v>10.787136540358393</v>
      </c>
      <c r="AU17" s="53">
        <v>11.378748181012959</v>
      </c>
      <c r="AV17" s="53">
        <v>11.895132130918682</v>
      </c>
      <c r="AW17" s="53">
        <v>11.150983923125811</v>
      </c>
      <c r="AX17" s="57">
        <v>12.996132169026501</v>
      </c>
      <c r="AY17" s="53">
        <v>11.075434004558108</v>
      </c>
      <c r="AZ17" s="53">
        <v>12.032333245394106</v>
      </c>
      <c r="BA17" s="53">
        <v>13.5393965088684</v>
      </c>
      <c r="BB17" s="53">
        <v>13.450279860210724</v>
      </c>
      <c r="BC17" s="53">
        <v>13.376665602846037</v>
      </c>
      <c r="BD17" s="53">
        <v>13.380165122777834</v>
      </c>
      <c r="BE17" s="53">
        <v>7.2392590532733978</v>
      </c>
      <c r="BF17" s="53" t="s">
        <v>199</v>
      </c>
      <c r="BG17" s="53" t="s">
        <v>199</v>
      </c>
    </row>
    <row r="18" spans="1:59" x14ac:dyDescent="0.3">
      <c r="A18" s="21" t="s">
        <v>57</v>
      </c>
      <c r="B18" s="21">
        <v>17</v>
      </c>
      <c r="D18" s="54">
        <v>1920</v>
      </c>
      <c r="E18" s="55" t="s">
        <v>63</v>
      </c>
      <c r="F18" s="56" t="s">
        <v>15</v>
      </c>
      <c r="G18" s="56">
        <v>6.8610781010513904</v>
      </c>
      <c r="H18" s="56">
        <v>7.1598269884091197</v>
      </c>
      <c r="I18" s="56">
        <v>7.2410636920262821</v>
      </c>
      <c r="J18" s="56">
        <v>7.7775599618722397</v>
      </c>
      <c r="K18" s="56">
        <v>6.8932519914203434</v>
      </c>
      <c r="L18" s="56">
        <v>6.8048110416914094</v>
      </c>
      <c r="M18" s="56">
        <v>7.0077868339591065</v>
      </c>
      <c r="N18" s="56">
        <v>8.302018097132521</v>
      </c>
      <c r="O18" s="56">
        <v>7.6771274885011298</v>
      </c>
      <c r="P18" s="56">
        <v>7.6695090044833627</v>
      </c>
      <c r="Q18" s="56">
        <v>6.9794989646749324</v>
      </c>
      <c r="R18" s="56">
        <v>6.5818219136495015</v>
      </c>
      <c r="S18" s="56">
        <v>7.3107379360344753</v>
      </c>
      <c r="T18" s="56">
        <v>7.0183837641609994</v>
      </c>
      <c r="U18" s="56">
        <v>6.1063824213217011</v>
      </c>
      <c r="V18" s="56">
        <v>5.7358147988239034</v>
      </c>
      <c r="W18" s="58">
        <v>5.7834886904132956</v>
      </c>
      <c r="X18" s="56">
        <v>5.0343099677351768</v>
      </c>
      <c r="Y18" s="56">
        <v>5.4768613244653928</v>
      </c>
      <c r="Z18" s="56">
        <v>5.8432378832672844</v>
      </c>
      <c r="AA18" s="56">
        <v>6.5573420082979696</v>
      </c>
      <c r="AB18" s="56">
        <v>6.3951920678909886</v>
      </c>
      <c r="AC18" s="56">
        <v>5.8518085462726326</v>
      </c>
      <c r="AD18" s="56">
        <v>6.0365273973544733</v>
      </c>
      <c r="AE18" s="56">
        <v>6.0388701379221299</v>
      </c>
      <c r="AF18" s="58">
        <v>6.4585813511862913</v>
      </c>
      <c r="AG18" s="56">
        <v>9.6417310512281098</v>
      </c>
      <c r="AH18" s="56">
        <v>6.751573351057516</v>
      </c>
      <c r="AI18" s="56">
        <v>7.359618850370655</v>
      </c>
      <c r="AJ18" s="56">
        <v>6.9894566296795899</v>
      </c>
      <c r="AK18" s="56">
        <v>7.3650472742495685</v>
      </c>
      <c r="AL18" s="56">
        <v>7.0046173345171923</v>
      </c>
      <c r="AM18" s="56">
        <v>7.8185120345527892</v>
      </c>
      <c r="AN18" s="56">
        <v>8.2004420347613181</v>
      </c>
      <c r="AO18" s="58">
        <v>7.4765833652367162</v>
      </c>
      <c r="AP18" s="56">
        <v>8.8057946258404751</v>
      </c>
      <c r="AQ18" s="56">
        <v>9.7939825156145748</v>
      </c>
      <c r="AR18" s="56">
        <v>7.2772867984375758</v>
      </c>
      <c r="AS18" s="56">
        <v>6.8243167738202528</v>
      </c>
      <c r="AT18" s="56">
        <v>8.4571557710973142</v>
      </c>
      <c r="AU18" s="56">
        <v>7.9567110590658494</v>
      </c>
      <c r="AV18" s="56">
        <v>8.5623904353231026</v>
      </c>
      <c r="AW18" s="56">
        <v>7.935453408160634</v>
      </c>
      <c r="AX18" s="58">
        <v>9.3231349359609421</v>
      </c>
      <c r="AY18" s="56">
        <v>7.7244994531083737</v>
      </c>
      <c r="AZ18" s="56">
        <v>7.787925990279656</v>
      </c>
      <c r="BA18" s="56">
        <v>9.4673006051727544</v>
      </c>
      <c r="BB18" s="56">
        <v>9.3966513976734891</v>
      </c>
      <c r="BC18" s="56">
        <v>8.9970934481775942</v>
      </c>
      <c r="BD18" s="56">
        <v>8.9998674136679799</v>
      </c>
      <c r="BE18" s="56">
        <v>4.3058069872867222</v>
      </c>
      <c r="BF18" s="56" t="s">
        <v>199</v>
      </c>
      <c r="BG18" s="56" t="s">
        <v>199</v>
      </c>
    </row>
    <row r="19" spans="1:59" x14ac:dyDescent="0.3">
      <c r="A19" s="21" t="s">
        <v>59</v>
      </c>
      <c r="B19" s="21">
        <v>18</v>
      </c>
      <c r="D19" s="51">
        <v>1925</v>
      </c>
      <c r="E19" s="52" t="s">
        <v>65</v>
      </c>
      <c r="F19" s="53" t="s">
        <v>16</v>
      </c>
      <c r="G19" s="53">
        <v>10.884232763461039</v>
      </c>
      <c r="H19" s="53">
        <v>10.915218221692006</v>
      </c>
      <c r="I19" s="53">
        <v>11.103070318635579</v>
      </c>
      <c r="J19" s="53">
        <v>12.300752433977772</v>
      </c>
      <c r="K19" s="53">
        <v>11.025931415255044</v>
      </c>
      <c r="L19" s="53">
        <v>11.115604874486612</v>
      </c>
      <c r="M19" s="53">
        <v>11.00122460459349</v>
      </c>
      <c r="N19" s="53">
        <v>12.356297070633969</v>
      </c>
      <c r="O19" s="53">
        <v>11.495836202440028</v>
      </c>
      <c r="P19" s="53">
        <v>11.52422784205133</v>
      </c>
      <c r="Q19" s="53">
        <v>11.477516091822055</v>
      </c>
      <c r="R19" s="53">
        <v>10.879224713173455</v>
      </c>
      <c r="S19" s="53">
        <v>11.857391017548387</v>
      </c>
      <c r="T19" s="53">
        <v>11.572346746840067</v>
      </c>
      <c r="U19" s="53">
        <v>11.414734146723438</v>
      </c>
      <c r="V19" s="53">
        <v>9.8984148828437863</v>
      </c>
      <c r="W19" s="57">
        <v>9.953423219293084</v>
      </c>
      <c r="X19" s="53">
        <v>9.1645125714646625</v>
      </c>
      <c r="Y19" s="53">
        <v>9.4311405773196668</v>
      </c>
      <c r="Z19" s="53">
        <v>9.7667369837713505</v>
      </c>
      <c r="AA19" s="53">
        <v>10.70689765092537</v>
      </c>
      <c r="AB19" s="53">
        <v>10.659234808690421</v>
      </c>
      <c r="AC19" s="53">
        <v>9.8289136763847402</v>
      </c>
      <c r="AD19" s="53">
        <v>11.636237555500424</v>
      </c>
      <c r="AE19" s="53">
        <v>10.657098299291572</v>
      </c>
      <c r="AF19" s="57">
        <v>11.413275292000089</v>
      </c>
      <c r="AG19" s="53">
        <v>12.721584920511445</v>
      </c>
      <c r="AH19" s="53">
        <v>10.791577495874817</v>
      </c>
      <c r="AI19" s="53">
        <v>11.560561190664927</v>
      </c>
      <c r="AJ19" s="53">
        <v>11.066058201977212</v>
      </c>
      <c r="AK19" s="53">
        <v>11.549395601322804</v>
      </c>
      <c r="AL19" s="53">
        <v>11.551814630181696</v>
      </c>
      <c r="AM19" s="53">
        <v>11.646190836520432</v>
      </c>
      <c r="AN19" s="53">
        <v>12.291381387812883</v>
      </c>
      <c r="AO19" s="57">
        <v>12.118467749591373</v>
      </c>
      <c r="AP19" s="53">
        <v>13.153699207099157</v>
      </c>
      <c r="AQ19" s="53">
        <v>14.328774313704855</v>
      </c>
      <c r="AR19" s="53">
        <v>11.075149589223598</v>
      </c>
      <c r="AS19" s="53">
        <v>10.894103313493877</v>
      </c>
      <c r="AT19" s="53">
        <v>12.664277828691166</v>
      </c>
      <c r="AU19" s="53">
        <v>11.940436717508479</v>
      </c>
      <c r="AV19" s="53">
        <v>12.412718516635548</v>
      </c>
      <c r="AW19" s="53">
        <v>11.614965242953708</v>
      </c>
      <c r="AX19" s="57">
        <v>13.539156582505356</v>
      </c>
      <c r="AY19" s="53">
        <v>11.545848386840566</v>
      </c>
      <c r="AZ19" s="53">
        <v>12.609008877042646</v>
      </c>
      <c r="BA19" s="53">
        <v>14.216756809225505</v>
      </c>
      <c r="BB19" s="53">
        <v>14.135238492880202</v>
      </c>
      <c r="BC19" s="53">
        <v>14.200570581374574</v>
      </c>
      <c r="BD19" s="53">
        <v>14.203771310786559</v>
      </c>
      <c r="BE19" s="53">
        <v>7.5616971484952513</v>
      </c>
      <c r="BF19" s="53" t="s">
        <v>199</v>
      </c>
      <c r="BG19" s="53" t="s">
        <v>199</v>
      </c>
    </row>
    <row r="20" spans="1:59" x14ac:dyDescent="0.3">
      <c r="A20" s="21" t="s">
        <v>61</v>
      </c>
      <c r="B20" s="21">
        <v>19</v>
      </c>
      <c r="D20" s="54">
        <v>1340</v>
      </c>
      <c r="E20" s="55" t="s">
        <v>68</v>
      </c>
      <c r="F20" s="56" t="s">
        <v>69</v>
      </c>
      <c r="G20" s="56">
        <v>11.656135943145395</v>
      </c>
      <c r="H20" s="56">
        <v>11.651558935667211</v>
      </c>
      <c r="I20" s="56">
        <v>11.927121000331558</v>
      </c>
      <c r="J20" s="56">
        <v>13.172285934013054</v>
      </c>
      <c r="K20" s="56">
        <v>11.823597986174679</v>
      </c>
      <c r="L20" s="56">
        <v>11.929575710721069</v>
      </c>
      <c r="M20" s="56">
        <v>11.794399028120107</v>
      </c>
      <c r="N20" s="56">
        <v>13.671862748264259</v>
      </c>
      <c r="O20" s="56">
        <v>12.654954449489599</v>
      </c>
      <c r="P20" s="56">
        <v>12.369924371730466</v>
      </c>
      <c r="Q20" s="56">
        <v>12.314719576004956</v>
      </c>
      <c r="R20" s="56">
        <v>11.836973378683441</v>
      </c>
      <c r="S20" s="56">
        <v>12.47803578469177</v>
      </c>
      <c r="T20" s="56">
        <v>12.74537600196237</v>
      </c>
      <c r="U20" s="56">
        <v>12.13341264978998</v>
      </c>
      <c r="V20" s="56">
        <v>11.216131310690617</v>
      </c>
      <c r="W20" s="58">
        <v>11.281141162857971</v>
      </c>
      <c r="X20" s="56">
        <v>9.7487011149463303</v>
      </c>
      <c r="Y20" s="56">
        <v>10.139333279924804</v>
      </c>
      <c r="Z20" s="56">
        <v>10.686999894576445</v>
      </c>
      <c r="AA20" s="56">
        <v>12.156505677720707</v>
      </c>
      <c r="AB20" s="56">
        <v>12.039755792268634</v>
      </c>
      <c r="AC20" s="56">
        <v>10.805797244318532</v>
      </c>
      <c r="AD20" s="56">
        <v>11.313102936105421</v>
      </c>
      <c r="AE20" s="56">
        <v>11.316297582334041</v>
      </c>
      <c r="AF20" s="58">
        <v>12.281368022327907</v>
      </c>
      <c r="AG20" s="56">
        <v>13.298867749610716</v>
      </c>
      <c r="AH20" s="56">
        <v>11.697686943024966</v>
      </c>
      <c r="AI20" s="56">
        <v>12.430715464062933</v>
      </c>
      <c r="AJ20" s="56">
        <v>12.022073232055069</v>
      </c>
      <c r="AK20" s="56">
        <v>12.417519767567699</v>
      </c>
      <c r="AL20" s="56">
        <v>11.95211531261746</v>
      </c>
      <c r="AM20" s="56">
        <v>12.603320857775977</v>
      </c>
      <c r="AN20" s="56">
        <v>12.885196619176416</v>
      </c>
      <c r="AO20" s="58">
        <v>12.59021252978938</v>
      </c>
      <c r="AP20" s="56">
        <v>13.959227743698086</v>
      </c>
      <c r="AQ20" s="56" t="s">
        <v>197</v>
      </c>
      <c r="AR20" s="56">
        <v>11.89412377466285</v>
      </c>
      <c r="AS20" s="56">
        <v>11.667801138638747</v>
      </c>
      <c r="AT20" s="56">
        <v>13.380820660125009</v>
      </c>
      <c r="AU20" s="56">
        <v>12.942826752775256</v>
      </c>
      <c r="AV20" s="56">
        <v>13.50097796992543</v>
      </c>
      <c r="AW20" s="56">
        <v>13.41643250872303</v>
      </c>
      <c r="AX20" s="58">
        <v>14.265088804694431</v>
      </c>
      <c r="AY20" s="56">
        <v>12.413327604997781</v>
      </c>
      <c r="AZ20" s="56">
        <v>13.26881379807091</v>
      </c>
      <c r="BA20" s="56" t="s">
        <v>197</v>
      </c>
      <c r="BB20" s="56" t="s">
        <v>197</v>
      </c>
      <c r="BC20" s="56" t="s">
        <v>197</v>
      </c>
      <c r="BD20" s="56" t="s">
        <v>197</v>
      </c>
      <c r="BE20" s="56">
        <v>8.1524504469521339</v>
      </c>
      <c r="BF20" s="56" t="s">
        <v>199</v>
      </c>
      <c r="BG20" s="56" t="s">
        <v>199</v>
      </c>
    </row>
    <row r="21" spans="1:59" x14ac:dyDescent="0.3">
      <c r="A21" s="21" t="s">
        <v>62</v>
      </c>
      <c r="B21" s="21">
        <v>20</v>
      </c>
      <c r="D21" s="51">
        <v>1428</v>
      </c>
      <c r="E21" s="52" t="s">
        <v>71</v>
      </c>
      <c r="F21" s="53" t="s">
        <v>72</v>
      </c>
      <c r="G21" s="53">
        <v>21.147184303740246</v>
      </c>
      <c r="H21" s="53">
        <v>21.232097397574517</v>
      </c>
      <c r="I21" s="53">
        <v>21.516020767125159</v>
      </c>
      <c r="J21" s="53">
        <v>22.975033791074658</v>
      </c>
      <c r="K21" s="53">
        <v>21.319726306539824</v>
      </c>
      <c r="L21" s="53">
        <v>21.428920173739016</v>
      </c>
      <c r="M21" s="53">
        <v>21.289354650807631</v>
      </c>
      <c r="N21" s="53">
        <v>22.851999758571328</v>
      </c>
      <c r="O21" s="53">
        <v>21.812172699657285</v>
      </c>
      <c r="P21" s="53">
        <v>21.971997128685906</v>
      </c>
      <c r="Q21" s="53">
        <v>21.915117325164072</v>
      </c>
      <c r="R21" s="53">
        <v>21.260143751232004</v>
      </c>
      <c r="S21" s="53">
        <v>22.083612843434867</v>
      </c>
      <c r="T21" s="53">
        <v>21.90553267778834</v>
      </c>
      <c r="U21" s="53">
        <v>21.728308288195521</v>
      </c>
      <c r="V21" s="53">
        <v>20.782757927847243</v>
      </c>
      <c r="W21" s="57">
        <v>20.848717839646369</v>
      </c>
      <c r="X21" s="53">
        <v>18.825665639961787</v>
      </c>
      <c r="Y21" s="53">
        <v>19.366933357159869</v>
      </c>
      <c r="Z21" s="53">
        <v>19.835938925271236</v>
      </c>
      <c r="AA21" s="53">
        <v>21.429831894369102</v>
      </c>
      <c r="AB21" s="53">
        <v>21.32572997439279</v>
      </c>
      <c r="AC21" s="53">
        <v>20.003961473767419</v>
      </c>
      <c r="AD21" s="53">
        <v>20.723054693820469</v>
      </c>
      <c r="AE21" s="53">
        <v>20.72660894788137</v>
      </c>
      <c r="AF21" s="57">
        <v>21.790941313180269</v>
      </c>
      <c r="AG21" s="53">
        <v>23.254484020551608</v>
      </c>
      <c r="AH21" s="53">
        <v>21.116848220413463</v>
      </c>
      <c r="AI21" s="53">
        <v>21.960211048944199</v>
      </c>
      <c r="AJ21" s="53">
        <v>21.451318427654897</v>
      </c>
      <c r="AK21" s="53">
        <v>21.946610403574482</v>
      </c>
      <c r="AL21" s="53">
        <v>21.949558458502647</v>
      </c>
      <c r="AM21" s="53">
        <v>22.138074531791222</v>
      </c>
      <c r="AN21" s="53">
        <v>22.27360988190593</v>
      </c>
      <c r="AO21" s="57">
        <v>22.124568052998548</v>
      </c>
      <c r="AP21" s="53">
        <v>23.858021729854478</v>
      </c>
      <c r="AQ21" s="53" t="s">
        <v>197</v>
      </c>
      <c r="AR21" s="53">
        <v>21.482365860524393</v>
      </c>
      <c r="AS21" s="53">
        <v>21.160723163948539</v>
      </c>
      <c r="AT21" s="53">
        <v>23.263112015242481</v>
      </c>
      <c r="AU21" s="53">
        <v>22.784967986690795</v>
      </c>
      <c r="AV21" s="53">
        <v>23.360355274715232</v>
      </c>
      <c r="AW21" s="53">
        <v>23.256756027645231</v>
      </c>
      <c r="AX21" s="57">
        <v>24.250061692577756</v>
      </c>
      <c r="AY21" s="53">
        <v>21.941781153994924</v>
      </c>
      <c r="AZ21" s="53">
        <v>23.074364514248529</v>
      </c>
      <c r="BA21" s="53" t="s">
        <v>197</v>
      </c>
      <c r="BB21" s="53" t="s">
        <v>197</v>
      </c>
      <c r="BC21" s="53" t="s">
        <v>197</v>
      </c>
      <c r="BD21" s="53" t="s">
        <v>197</v>
      </c>
      <c r="BE21" s="53">
        <v>16.55368497768584</v>
      </c>
      <c r="BF21" s="53" t="s">
        <v>199</v>
      </c>
      <c r="BG21" s="53" t="s">
        <v>199</v>
      </c>
    </row>
    <row r="22" spans="1:59" x14ac:dyDescent="0.3">
      <c r="A22" s="21" t="s">
        <v>64</v>
      </c>
      <c r="B22" s="21">
        <v>21</v>
      </c>
      <c r="D22" s="54">
        <v>1438</v>
      </c>
      <c r="E22" s="55" t="s">
        <v>74</v>
      </c>
      <c r="F22" s="56" t="s">
        <v>54</v>
      </c>
      <c r="G22" s="56">
        <v>35.022533333333335</v>
      </c>
      <c r="H22" s="56">
        <v>35.178199999999997</v>
      </c>
      <c r="I22" s="56">
        <v>35.6496</v>
      </c>
      <c r="J22" s="56">
        <v>37.974766666666667</v>
      </c>
      <c r="K22" s="56">
        <v>35.308966666666663</v>
      </c>
      <c r="L22" s="56">
        <v>35.502900000000004</v>
      </c>
      <c r="M22" s="56">
        <v>35.265133333333331</v>
      </c>
      <c r="N22" s="56" t="s">
        <v>197</v>
      </c>
      <c r="O22" s="56" t="s">
        <v>197</v>
      </c>
      <c r="P22" s="56">
        <v>36.387966666666664</v>
      </c>
      <c r="Q22" s="56">
        <v>36.299799999999998</v>
      </c>
      <c r="R22" s="56">
        <v>35.278066666666675</v>
      </c>
      <c r="S22" s="56">
        <v>36.572533333333332</v>
      </c>
      <c r="T22" s="56">
        <v>36.235966666666663</v>
      </c>
      <c r="U22" s="56">
        <v>35.994066666666669</v>
      </c>
      <c r="V22" s="56">
        <v>38.392466666666664</v>
      </c>
      <c r="W22" s="58">
        <v>38.882333333333335</v>
      </c>
      <c r="X22" s="56">
        <v>31.338445333333336</v>
      </c>
      <c r="Y22" s="56">
        <v>32.171749333333338</v>
      </c>
      <c r="Z22" s="56">
        <v>32.955453333333338</v>
      </c>
      <c r="AA22" s="56">
        <v>35.497135999999998</v>
      </c>
      <c r="AB22" s="56">
        <v>35.345663999999999</v>
      </c>
      <c r="AC22" s="56">
        <v>33.241432000000003</v>
      </c>
      <c r="AD22" s="56">
        <v>30.414400000000001</v>
      </c>
      <c r="AE22" s="56">
        <v>35.493941333333332</v>
      </c>
      <c r="AF22" s="58">
        <v>39.769610666666665</v>
      </c>
      <c r="AG22" s="56">
        <v>38.401845333333334</v>
      </c>
      <c r="AH22" s="56">
        <v>35.03652266666667</v>
      </c>
      <c r="AI22" s="56">
        <v>36.409381333333336</v>
      </c>
      <c r="AJ22" s="56">
        <v>35.585157333333328</v>
      </c>
      <c r="AK22" s="56">
        <v>36.387864</v>
      </c>
      <c r="AL22" s="56">
        <v>36.389530666666666</v>
      </c>
      <c r="AM22" s="56">
        <v>36.693440000000002</v>
      </c>
      <c r="AN22" s="56">
        <v>36.870509333333338</v>
      </c>
      <c r="AO22" s="58">
        <v>36.671589333333337</v>
      </c>
      <c r="AP22" s="56">
        <v>39.432146666666668</v>
      </c>
      <c r="AQ22" s="56" t="s">
        <v>197</v>
      </c>
      <c r="AR22" s="56">
        <v>35.596090666666669</v>
      </c>
      <c r="AS22" s="56">
        <v>35.036834666666664</v>
      </c>
      <c r="AT22" s="56">
        <v>38.434970666666665</v>
      </c>
      <c r="AU22" s="56">
        <v>37.601965333333332</v>
      </c>
      <c r="AV22" s="56">
        <v>38.550762666666671</v>
      </c>
      <c r="AW22" s="56">
        <v>38.674741333333337</v>
      </c>
      <c r="AX22" s="58">
        <v>40.041829333333339</v>
      </c>
      <c r="AY22" s="56">
        <v>36.380461333333336</v>
      </c>
      <c r="AZ22" s="56">
        <v>38.165714666666666</v>
      </c>
      <c r="BA22" s="56" t="s">
        <v>197</v>
      </c>
      <c r="BB22" s="56" t="s">
        <v>197</v>
      </c>
      <c r="BC22" s="56" t="s">
        <v>197</v>
      </c>
      <c r="BD22" s="56" t="s">
        <v>197</v>
      </c>
      <c r="BE22" s="56">
        <v>29.787600000000001</v>
      </c>
      <c r="BF22" s="56" t="s">
        <v>199</v>
      </c>
      <c r="BG22" s="56" t="s">
        <v>199</v>
      </c>
    </row>
    <row r="23" spans="1:59" x14ac:dyDescent="0.3">
      <c r="A23" s="21" t="s">
        <v>66</v>
      </c>
      <c r="B23" s="21">
        <v>22</v>
      </c>
      <c r="D23" s="51">
        <v>1732</v>
      </c>
      <c r="E23" s="52" t="s">
        <v>77</v>
      </c>
      <c r="F23" s="53" t="s">
        <v>47</v>
      </c>
      <c r="G23" s="53">
        <v>15.737066256715996</v>
      </c>
      <c r="H23" s="53">
        <v>15.845321058305643</v>
      </c>
      <c r="I23" s="53">
        <v>16.148439329436428</v>
      </c>
      <c r="J23" s="53">
        <v>17.685789231013231</v>
      </c>
      <c r="K23" s="53">
        <v>15.921274504048203</v>
      </c>
      <c r="L23" s="53">
        <v>16.03785000104924</v>
      </c>
      <c r="M23" s="53">
        <v>15.889155650188176</v>
      </c>
      <c r="N23" s="53">
        <v>17.573712989366161</v>
      </c>
      <c r="O23" s="53">
        <v>16.455113860714032</v>
      </c>
      <c r="P23" s="53">
        <v>16.609844082417009</v>
      </c>
      <c r="Q23" s="53">
        <v>16.549118807118951</v>
      </c>
      <c r="R23" s="53">
        <v>15.884629524691412</v>
      </c>
      <c r="S23" s="53">
        <v>16.728766636674447</v>
      </c>
      <c r="T23" s="53">
        <v>16.554577568434084</v>
      </c>
      <c r="U23" s="53">
        <v>16.349681188282474</v>
      </c>
      <c r="V23" s="53">
        <v>15.340671715273178</v>
      </c>
      <c r="W23" s="57">
        <v>15.412182552657264</v>
      </c>
      <c r="X23" s="53">
        <v>13.314124684225495</v>
      </c>
      <c r="Y23" s="53">
        <v>13.842004307542041</v>
      </c>
      <c r="Z23" s="53">
        <v>14.384016511757167</v>
      </c>
      <c r="AA23" s="53">
        <v>16.044278150344574</v>
      </c>
      <c r="AB23" s="53">
        <v>15.937000651512884</v>
      </c>
      <c r="AC23" s="53">
        <v>14.54037255203168</v>
      </c>
      <c r="AD23" s="53">
        <v>15.293266769880175</v>
      </c>
      <c r="AE23" s="53">
        <v>15.29678088073166</v>
      </c>
      <c r="AF23" s="57">
        <v>16.424821543816762</v>
      </c>
      <c r="AG23" s="53">
        <v>17.989676649102741</v>
      </c>
      <c r="AH23" s="53">
        <v>15.731414445467092</v>
      </c>
      <c r="AI23" s="53">
        <v>16.635930060449088</v>
      </c>
      <c r="AJ23" s="53">
        <v>16.088239363400206</v>
      </c>
      <c r="AK23" s="53">
        <v>16.621414794304332</v>
      </c>
      <c r="AL23" s="53">
        <v>16.624559531820889</v>
      </c>
      <c r="AM23" s="53">
        <v>16.825795993533429</v>
      </c>
      <c r="AN23" s="53">
        <v>17.141901438264085</v>
      </c>
      <c r="AO23" s="57">
        <v>16.811376832748184</v>
      </c>
      <c r="AP23" s="53">
        <v>18.639035775924199</v>
      </c>
      <c r="AQ23" s="53" t="s">
        <v>197</v>
      </c>
      <c r="AR23" s="53">
        <v>16.112142381200851</v>
      </c>
      <c r="AS23" s="53">
        <v>15.749897971758685</v>
      </c>
      <c r="AT23" s="53">
        <v>18.002787983993809</v>
      </c>
      <c r="AU23" s="53">
        <v>17.433384131651653</v>
      </c>
      <c r="AV23" s="53">
        <v>18.047350470516843</v>
      </c>
      <c r="AW23" s="53">
        <v>17.990603106335215</v>
      </c>
      <c r="AX23" s="57">
        <v>19.052519809694829</v>
      </c>
      <c r="AY23" s="53">
        <v>16.61680341547742</v>
      </c>
      <c r="AZ23" s="53">
        <v>17.791969881476877</v>
      </c>
      <c r="BA23" s="53" t="s">
        <v>197</v>
      </c>
      <c r="BB23" s="53" t="s">
        <v>197</v>
      </c>
      <c r="BC23" s="53" t="s">
        <v>197</v>
      </c>
      <c r="BD23" s="53" t="s">
        <v>197</v>
      </c>
      <c r="BE23" s="53">
        <v>11.103580383371737</v>
      </c>
      <c r="BF23" s="53" t="s">
        <v>199</v>
      </c>
      <c r="BG23" s="53" t="s">
        <v>199</v>
      </c>
    </row>
    <row r="24" spans="1:59" x14ac:dyDescent="0.3">
      <c r="A24" s="21" t="s">
        <v>67</v>
      </c>
      <c r="B24" s="21">
        <v>23</v>
      </c>
      <c r="D24" s="54">
        <v>1792</v>
      </c>
      <c r="E24" s="55" t="s">
        <v>79</v>
      </c>
      <c r="F24" s="56" t="s">
        <v>47</v>
      </c>
      <c r="G24" s="56">
        <v>16.250645367880274</v>
      </c>
      <c r="H24" s="56">
        <v>16.268268561617404</v>
      </c>
      <c r="I24" s="56">
        <v>16.571386832748185</v>
      </c>
      <c r="J24" s="56">
        <v>18.25978941407919</v>
      </c>
      <c r="K24" s="56">
        <v>16.434853615212486</v>
      </c>
      <c r="L24" s="56">
        <v>16.551429112213519</v>
      </c>
      <c r="M24" s="56">
        <v>16.402734761352455</v>
      </c>
      <c r="N24" s="56">
        <v>17.407555041636545</v>
      </c>
      <c r="O24" s="56">
        <v>16.288955912984417</v>
      </c>
      <c r="P24" s="56">
        <v>17.13852846155671</v>
      </c>
      <c r="Q24" s="56">
        <v>17.077803186258652</v>
      </c>
      <c r="R24" s="56">
        <v>16.337787563954013</v>
      </c>
      <c r="S24" s="56">
        <v>17.257451015814144</v>
      </c>
      <c r="T24" s="56">
        <v>17.037946143647527</v>
      </c>
      <c r="U24" s="56">
        <v>16.878365567422172</v>
      </c>
      <c r="V24" s="56">
        <v>15.869356094412879</v>
      </c>
      <c r="W24" s="58">
        <v>15.940866931796963</v>
      </c>
      <c r="X24" s="56">
        <v>13.797493259438939</v>
      </c>
      <c r="Y24" s="56">
        <v>14.264951810853805</v>
      </c>
      <c r="Z24" s="56">
        <v>14.77675347911809</v>
      </c>
      <c r="AA24" s="56">
        <v>16.467225653656335</v>
      </c>
      <c r="AB24" s="56">
        <v>16.390158690775483</v>
      </c>
      <c r="AC24" s="56">
        <v>14.94821478736802</v>
      </c>
      <c r="AD24" s="56">
        <v>15.71621427319193</v>
      </c>
      <c r="AE24" s="56">
        <v>15.719728384043417</v>
      </c>
      <c r="AF24" s="58">
        <v>16.938400654981038</v>
      </c>
      <c r="AG24" s="56">
        <v>18.488150492291599</v>
      </c>
      <c r="AH24" s="56">
        <v>16.184572484729696</v>
      </c>
      <c r="AI24" s="56">
        <v>17.07398283173627</v>
      </c>
      <c r="AJ24" s="56">
        <v>16.54139740266281</v>
      </c>
      <c r="AK24" s="56">
        <v>17.059467565591511</v>
      </c>
      <c r="AL24" s="56">
        <v>17.062612303108072</v>
      </c>
      <c r="AM24" s="56">
        <v>17.263848764820615</v>
      </c>
      <c r="AN24" s="56">
        <v>17.610164745502107</v>
      </c>
      <c r="AO24" s="58">
        <v>17.249429604035363</v>
      </c>
      <c r="AP24" s="56">
        <v>19.152614887088479</v>
      </c>
      <c r="AQ24" s="56" t="s">
        <v>197</v>
      </c>
      <c r="AR24" s="56">
        <v>16.535089884512608</v>
      </c>
      <c r="AS24" s="56">
        <v>16.263477082922961</v>
      </c>
      <c r="AT24" s="56">
        <v>18.516367095158088</v>
      </c>
      <c r="AU24" s="56">
        <v>18.007384314717616</v>
      </c>
      <c r="AV24" s="56">
        <v>18.621350653582802</v>
      </c>
      <c r="AW24" s="56">
        <v>18.534392753450334</v>
      </c>
      <c r="AX24" s="58">
        <v>19.550993652883683</v>
      </c>
      <c r="AY24" s="56">
        <v>17.054856186764603</v>
      </c>
      <c r="AZ24" s="56">
        <v>18.365970064542839</v>
      </c>
      <c r="BA24" s="56" t="s">
        <v>197</v>
      </c>
      <c r="BB24" s="56" t="s">
        <v>197</v>
      </c>
      <c r="BC24" s="56" t="s">
        <v>197</v>
      </c>
      <c r="BD24" s="56" t="s">
        <v>197</v>
      </c>
      <c r="BE24" s="56">
        <v>11.571843690609755</v>
      </c>
      <c r="BF24" s="56" t="s">
        <v>199</v>
      </c>
      <c r="BG24" s="56" t="s">
        <v>199</v>
      </c>
    </row>
    <row r="25" spans="1:59" x14ac:dyDescent="0.3">
      <c r="A25" s="21" t="s">
        <v>70</v>
      </c>
      <c r="B25" s="21">
        <v>24</v>
      </c>
      <c r="D25" s="51">
        <v>2143</v>
      </c>
      <c r="E25" s="52" t="s">
        <v>84</v>
      </c>
      <c r="F25" s="53" t="s">
        <v>47</v>
      </c>
      <c r="G25" s="53">
        <v>14.679697498436594</v>
      </c>
      <c r="H25" s="53">
        <v>15.180689267387162</v>
      </c>
      <c r="I25" s="53">
        <v>15.438491734591683</v>
      </c>
      <c r="J25" s="53">
        <v>16.129946629544964</v>
      </c>
      <c r="K25" s="53">
        <v>14.697747798039186</v>
      </c>
      <c r="L25" s="53">
        <v>14.557533739458078</v>
      </c>
      <c r="M25" s="53">
        <v>14.952629035712137</v>
      </c>
      <c r="N25" s="53">
        <v>17.18097602200524</v>
      </c>
      <c r="O25" s="53">
        <v>16.062376893353111</v>
      </c>
      <c r="P25" s="53">
        <v>15.975422827449369</v>
      </c>
      <c r="Q25" s="53">
        <v>14.81201298994565</v>
      </c>
      <c r="R25" s="53">
        <v>14.147523707518118</v>
      </c>
      <c r="S25" s="53">
        <v>15.339081982935804</v>
      </c>
      <c r="T25" s="53">
        <v>14.953419163039561</v>
      </c>
      <c r="U25" s="53">
        <v>16.485628600061254</v>
      </c>
      <c r="V25" s="53" t="s">
        <v>197</v>
      </c>
      <c r="W25" s="57" t="s">
        <v>197</v>
      </c>
      <c r="X25" s="53">
        <v>11.743176814781817</v>
      </c>
      <c r="Y25" s="53">
        <v>12.422109117852562</v>
      </c>
      <c r="Z25" s="53">
        <v>12.873489714215166</v>
      </c>
      <c r="AA25" s="53">
        <v>14.171224921392497</v>
      </c>
      <c r="AB25" s="53">
        <v>13.867578938880346</v>
      </c>
      <c r="AC25" s="53">
        <v>13.01474048651426</v>
      </c>
      <c r="AD25" s="53">
        <v>13.254055593198473</v>
      </c>
      <c r="AE25" s="53">
        <v>13.257569704049958</v>
      </c>
      <c r="AF25" s="57">
        <v>15.36745278553736</v>
      </c>
      <c r="AG25" s="53">
        <v>17.627150217692659</v>
      </c>
      <c r="AH25" s="53">
        <v>14.447466667556396</v>
      </c>
      <c r="AI25" s="53">
        <v>15.472824426341754</v>
      </c>
      <c r="AJ25" s="53">
        <v>14.804291585489509</v>
      </c>
      <c r="AK25" s="53">
        <v>15.473414428172411</v>
      </c>
      <c r="AL25" s="53">
        <v>14.842137910721327</v>
      </c>
      <c r="AM25" s="53">
        <v>16.191374738565795</v>
      </c>
      <c r="AN25" s="53">
        <v>17.111690902313249</v>
      </c>
      <c r="AO25" s="57">
        <v>15.663376466616265</v>
      </c>
      <c r="AP25" s="53">
        <v>17.9592987170303</v>
      </c>
      <c r="AQ25" s="53" t="s">
        <v>197</v>
      </c>
      <c r="AR25" s="53" t="s">
        <v>197</v>
      </c>
      <c r="AS25" s="53">
        <v>14.571687069675926</v>
      </c>
      <c r="AT25" s="53">
        <v>17.323050925099913</v>
      </c>
      <c r="AU25" s="53">
        <v>16.466646981224777</v>
      </c>
      <c r="AV25" s="53">
        <v>17.42803448352462</v>
      </c>
      <c r="AW25" s="53">
        <v>16.329023629039014</v>
      </c>
      <c r="AX25" s="57">
        <v>18.689993378284743</v>
      </c>
      <c r="AY25" s="53">
        <v>16.057908500386883</v>
      </c>
      <c r="AZ25" s="53">
        <v>16.145495672156095</v>
      </c>
      <c r="BA25" s="53" t="s">
        <v>197</v>
      </c>
      <c r="BB25" s="53" t="s">
        <v>197</v>
      </c>
      <c r="BC25" s="53">
        <v>18.450168068204157</v>
      </c>
      <c r="BD25" s="53">
        <v>18.454329016439733</v>
      </c>
      <c r="BE25" s="53">
        <v>10.967632971592955</v>
      </c>
      <c r="BF25" s="53" t="s">
        <v>199</v>
      </c>
      <c r="BG25" s="53" t="s">
        <v>199</v>
      </c>
    </row>
    <row r="26" spans="1:59" x14ac:dyDescent="0.3">
      <c r="A26" s="21" t="s">
        <v>73</v>
      </c>
      <c r="B26" s="21">
        <v>25</v>
      </c>
      <c r="D26" s="54">
        <v>2230</v>
      </c>
      <c r="E26" s="55" t="s">
        <v>86</v>
      </c>
      <c r="F26" s="56" t="s">
        <v>47</v>
      </c>
      <c r="G26" s="56">
        <v>16.794435014995393</v>
      </c>
      <c r="H26" s="56">
        <v>16.781847672781684</v>
      </c>
      <c r="I26" s="56">
        <v>17.115176479863301</v>
      </c>
      <c r="J26" s="56">
        <v>18.773368525243466</v>
      </c>
      <c r="K26" s="56">
        <v>16.978643262327605</v>
      </c>
      <c r="L26" s="56">
        <v>17.095218759328635</v>
      </c>
      <c r="M26" s="56">
        <v>16.946524408467578</v>
      </c>
      <c r="N26" s="56">
        <v>18.600871211694724</v>
      </c>
      <c r="O26" s="56">
        <v>17.482272083042592</v>
      </c>
      <c r="P26" s="56">
        <v>17.652107572720986</v>
      </c>
      <c r="Q26" s="56">
        <v>17.591382297422928</v>
      </c>
      <c r="R26" s="56">
        <v>16.866471943093718</v>
      </c>
      <c r="S26" s="56">
        <v>17.771030126978424</v>
      </c>
      <c r="T26" s="56">
        <v>17.581735790762647</v>
      </c>
      <c r="U26" s="56">
        <v>17.391944678586459</v>
      </c>
      <c r="V26" s="56">
        <v>16.382935205577155</v>
      </c>
      <c r="W26" s="58">
        <v>16.454446042961244</v>
      </c>
      <c r="X26" s="56">
        <v>14.34128290655406</v>
      </c>
      <c r="Y26" s="56">
        <v>14.793636189993503</v>
      </c>
      <c r="Z26" s="56">
        <v>15.305437858257791</v>
      </c>
      <c r="AA26" s="56">
        <v>18.143910398927957</v>
      </c>
      <c r="AB26" s="56">
        <v>16.933948337890602</v>
      </c>
      <c r="AC26" s="56">
        <v>15.44668863055688</v>
      </c>
      <c r="AD26" s="56">
        <v>15.761530077118193</v>
      </c>
      <c r="AE26" s="56">
        <v>16.233307495207701</v>
      </c>
      <c r="AF26" s="58">
        <v>17.482190302096157</v>
      </c>
      <c r="AG26" s="56">
        <v>19.001729603455882</v>
      </c>
      <c r="AH26" s="56">
        <v>16.713256863869393</v>
      </c>
      <c r="AI26" s="56">
        <v>17.617772478851389</v>
      </c>
      <c r="AJ26" s="56">
        <v>17.070081781802507</v>
      </c>
      <c r="AK26" s="56">
        <v>17.603257212706634</v>
      </c>
      <c r="AL26" s="56">
        <v>17.606401950223191</v>
      </c>
      <c r="AM26" s="56">
        <v>17.807638411935734</v>
      </c>
      <c r="AN26" s="56">
        <v>18.682638771756931</v>
      </c>
      <c r="AO26" s="58">
        <v>17.793219251150486</v>
      </c>
      <c r="AP26" s="56">
        <v>19.696404534203605</v>
      </c>
      <c r="AQ26" s="56" t="s">
        <v>197</v>
      </c>
      <c r="AR26" s="56">
        <v>17.078879531627727</v>
      </c>
      <c r="AS26" s="56">
        <v>16.80726673003808</v>
      </c>
      <c r="AT26" s="56">
        <v>19.060156742273215</v>
      </c>
      <c r="AU26" s="56">
        <v>18.520963425881895</v>
      </c>
      <c r="AV26" s="56">
        <v>19.134929764747081</v>
      </c>
      <c r="AW26" s="56">
        <v>19.063077132590031</v>
      </c>
      <c r="AX26" s="58">
        <v>20.064572764047963</v>
      </c>
      <c r="AY26" s="56">
        <v>17.598645833879726</v>
      </c>
      <c r="AZ26" s="56">
        <v>18.517022744297034</v>
      </c>
      <c r="BA26" s="56" t="s">
        <v>197</v>
      </c>
      <c r="BB26" s="56" t="s">
        <v>197</v>
      </c>
      <c r="BC26" s="56" t="s">
        <v>197</v>
      </c>
      <c r="BD26" s="56" t="s">
        <v>197</v>
      </c>
      <c r="BE26" s="56">
        <v>12.040106997847776</v>
      </c>
      <c r="BF26" s="56" t="s">
        <v>199</v>
      </c>
      <c r="BG26" s="56" t="s">
        <v>199</v>
      </c>
    </row>
    <row r="27" spans="1:59" x14ac:dyDescent="0.3">
      <c r="A27" s="21" t="s">
        <v>75</v>
      </c>
      <c r="B27" s="21">
        <v>26</v>
      </c>
      <c r="D27" s="51">
        <v>3530</v>
      </c>
      <c r="E27" s="52" t="s">
        <v>86</v>
      </c>
      <c r="F27" s="53" t="s">
        <v>89</v>
      </c>
      <c r="G27" s="53" t="s">
        <v>197</v>
      </c>
      <c r="H27" s="53" t="s">
        <v>197</v>
      </c>
      <c r="I27" s="53" t="s">
        <v>197</v>
      </c>
      <c r="J27" s="53" t="s">
        <v>197</v>
      </c>
      <c r="K27" s="53" t="s">
        <v>197</v>
      </c>
      <c r="L27" s="53" t="s">
        <v>197</v>
      </c>
      <c r="M27" s="53" t="s">
        <v>197</v>
      </c>
      <c r="N27" s="53" t="s">
        <v>197</v>
      </c>
      <c r="O27" s="53" t="s">
        <v>197</v>
      </c>
      <c r="P27" s="53" t="s">
        <v>197</v>
      </c>
      <c r="Q27" s="53" t="s">
        <v>197</v>
      </c>
      <c r="R27" s="53">
        <v>460.10470557478681</v>
      </c>
      <c r="S27" s="53" t="s">
        <v>197</v>
      </c>
      <c r="T27" s="53" t="s">
        <v>197</v>
      </c>
      <c r="U27" s="53" t="s">
        <v>197</v>
      </c>
      <c r="V27" s="53" t="s">
        <v>197</v>
      </c>
      <c r="W27" s="57" t="s">
        <v>197</v>
      </c>
      <c r="X27" s="53">
        <v>404.60313998888245</v>
      </c>
      <c r="Y27" s="53">
        <v>416.10834055854895</v>
      </c>
      <c r="Z27" s="53">
        <v>429.85501414760762</v>
      </c>
      <c r="AA27" s="53">
        <v>474.65450353093445</v>
      </c>
      <c r="AB27" s="53">
        <v>458.92161452937927</v>
      </c>
      <c r="AC27" s="53">
        <v>435.51612623961921</v>
      </c>
      <c r="AD27" s="53">
        <v>454.91248186889743</v>
      </c>
      <c r="AE27" s="53">
        <v>456.25407188214456</v>
      </c>
      <c r="AF27" s="57" t="s">
        <v>197</v>
      </c>
      <c r="AG27" s="53" t="s">
        <v>197</v>
      </c>
      <c r="AH27" s="53" t="s">
        <v>197</v>
      </c>
      <c r="AI27" s="53" t="s">
        <v>197</v>
      </c>
      <c r="AJ27" s="53" t="s">
        <v>197</v>
      </c>
      <c r="AK27" s="53" t="s">
        <v>197</v>
      </c>
      <c r="AL27" s="53" t="s">
        <v>197</v>
      </c>
      <c r="AM27" s="53" t="s">
        <v>197</v>
      </c>
      <c r="AN27" s="53" t="s">
        <v>197</v>
      </c>
      <c r="AO27" s="57" t="s">
        <v>197</v>
      </c>
      <c r="AP27" s="53" t="s">
        <v>197</v>
      </c>
      <c r="AQ27" s="53" t="s">
        <v>197</v>
      </c>
      <c r="AR27" s="53" t="s">
        <v>197</v>
      </c>
      <c r="AS27" s="53" t="s">
        <v>197</v>
      </c>
      <c r="AT27" s="53" t="s">
        <v>197</v>
      </c>
      <c r="AU27" s="53" t="s">
        <v>197</v>
      </c>
      <c r="AV27" s="53" t="s">
        <v>197</v>
      </c>
      <c r="AW27" s="53" t="s">
        <v>197</v>
      </c>
      <c r="AX27" s="57" t="s">
        <v>197</v>
      </c>
      <c r="AY27" s="53" t="s">
        <v>197</v>
      </c>
      <c r="AZ27" s="53" t="s">
        <v>197</v>
      </c>
      <c r="BA27" s="53" t="s">
        <v>197</v>
      </c>
      <c r="BB27" s="53" t="s">
        <v>197</v>
      </c>
      <c r="BC27" s="53" t="s">
        <v>197</v>
      </c>
      <c r="BD27" s="53" t="s">
        <v>197</v>
      </c>
      <c r="BE27" s="53">
        <v>346.39400521233154</v>
      </c>
      <c r="BF27" s="53" t="s">
        <v>199</v>
      </c>
      <c r="BG27" s="53" t="s">
        <v>199</v>
      </c>
    </row>
    <row r="28" spans="1:59" x14ac:dyDescent="0.3">
      <c r="A28" s="21" t="s">
        <v>1</v>
      </c>
      <c r="B28" s="21">
        <v>27</v>
      </c>
      <c r="D28" s="54">
        <v>3532</v>
      </c>
      <c r="E28" s="55" t="s">
        <v>92</v>
      </c>
      <c r="F28" s="56" t="s">
        <v>89</v>
      </c>
      <c r="G28" s="56" t="s">
        <v>197</v>
      </c>
      <c r="H28" s="56" t="s">
        <v>197</v>
      </c>
      <c r="I28" s="56" t="s">
        <v>197</v>
      </c>
      <c r="J28" s="56" t="s">
        <v>197</v>
      </c>
      <c r="K28" s="56" t="s">
        <v>197</v>
      </c>
      <c r="L28" s="56" t="s">
        <v>197</v>
      </c>
      <c r="M28" s="56" t="s">
        <v>197</v>
      </c>
      <c r="N28" s="56" t="s">
        <v>197</v>
      </c>
      <c r="O28" s="56" t="s">
        <v>197</v>
      </c>
      <c r="P28" s="56" t="s">
        <v>197</v>
      </c>
      <c r="Q28" s="56" t="s">
        <v>197</v>
      </c>
      <c r="R28" s="56">
        <v>408.24832061516997</v>
      </c>
      <c r="S28" s="56" t="s">
        <v>197</v>
      </c>
      <c r="T28" s="56" t="s">
        <v>197</v>
      </c>
      <c r="U28" s="56" t="s">
        <v>197</v>
      </c>
      <c r="V28" s="56" t="s">
        <v>197</v>
      </c>
      <c r="W28" s="58" t="s">
        <v>197</v>
      </c>
      <c r="X28" s="56">
        <v>355.19380844128364</v>
      </c>
      <c r="Y28" s="56">
        <v>366.62348267107308</v>
      </c>
      <c r="Z28" s="56">
        <v>380.24931411632832</v>
      </c>
      <c r="AA28" s="56">
        <v>430.83412113424089</v>
      </c>
      <c r="AB28" s="56">
        <v>411.94423112582308</v>
      </c>
      <c r="AC28" s="56">
        <v>386.13700522797114</v>
      </c>
      <c r="AD28" s="56">
        <v>405.50315032129862</v>
      </c>
      <c r="AE28" s="56">
        <v>406.79942453061938</v>
      </c>
      <c r="AF28" s="58" t="s">
        <v>197</v>
      </c>
      <c r="AG28" s="56" t="s">
        <v>197</v>
      </c>
      <c r="AH28" s="56" t="s">
        <v>197</v>
      </c>
      <c r="AI28" s="56" t="s">
        <v>197</v>
      </c>
      <c r="AJ28" s="56" t="s">
        <v>197</v>
      </c>
      <c r="AK28" s="56" t="s">
        <v>197</v>
      </c>
      <c r="AL28" s="56" t="s">
        <v>197</v>
      </c>
      <c r="AM28" s="56" t="s">
        <v>197</v>
      </c>
      <c r="AN28" s="56" t="s">
        <v>197</v>
      </c>
      <c r="AO28" s="58" t="s">
        <v>197</v>
      </c>
      <c r="AP28" s="56" t="s">
        <v>197</v>
      </c>
      <c r="AQ28" s="56" t="s">
        <v>197</v>
      </c>
      <c r="AR28" s="56" t="s">
        <v>197</v>
      </c>
      <c r="AS28" s="56" t="s">
        <v>197</v>
      </c>
      <c r="AT28" s="56" t="s">
        <v>197</v>
      </c>
      <c r="AU28" s="56" t="s">
        <v>197</v>
      </c>
      <c r="AV28" s="56" t="s">
        <v>197</v>
      </c>
      <c r="AW28" s="56" t="s">
        <v>197</v>
      </c>
      <c r="AX28" s="58" t="s">
        <v>197</v>
      </c>
      <c r="AY28" s="56" t="s">
        <v>197</v>
      </c>
      <c r="AZ28" s="56" t="s">
        <v>197</v>
      </c>
      <c r="BA28" s="56" t="s">
        <v>197</v>
      </c>
      <c r="BB28" s="56" t="s">
        <v>197</v>
      </c>
      <c r="BC28" s="56" t="s">
        <v>197</v>
      </c>
      <c r="BD28" s="56" t="s">
        <v>197</v>
      </c>
      <c r="BE28" s="56">
        <v>298.40456885442217</v>
      </c>
      <c r="BF28" s="56" t="s">
        <v>199</v>
      </c>
      <c r="BG28" s="56" t="s">
        <v>199</v>
      </c>
    </row>
    <row r="29" spans="1:59" x14ac:dyDescent="0.3">
      <c r="A29" s="21" t="s">
        <v>76</v>
      </c>
      <c r="B29" s="21">
        <v>28</v>
      </c>
      <c r="D29" s="51">
        <v>3540</v>
      </c>
      <c r="E29" s="52" t="s">
        <v>68</v>
      </c>
      <c r="F29" s="53" t="s">
        <v>94</v>
      </c>
      <c r="G29" s="53" t="s">
        <v>197</v>
      </c>
      <c r="H29" s="53" t="s">
        <v>197</v>
      </c>
      <c r="I29" s="53" t="s">
        <v>197</v>
      </c>
      <c r="J29" s="53" t="s">
        <v>197</v>
      </c>
      <c r="K29" s="53" t="s">
        <v>197</v>
      </c>
      <c r="L29" s="53" t="s">
        <v>197</v>
      </c>
      <c r="M29" s="53" t="s">
        <v>197</v>
      </c>
      <c r="N29" s="53" t="s">
        <v>197</v>
      </c>
      <c r="O29" s="53" t="s">
        <v>197</v>
      </c>
      <c r="P29" s="53" t="s">
        <v>197</v>
      </c>
      <c r="Q29" s="53" t="s">
        <v>197</v>
      </c>
      <c r="R29" s="53">
        <v>350.07793364182749</v>
      </c>
      <c r="S29" s="53" t="s">
        <v>197</v>
      </c>
      <c r="T29" s="53" t="s">
        <v>197</v>
      </c>
      <c r="U29" s="53" t="s">
        <v>197</v>
      </c>
      <c r="V29" s="53" t="s">
        <v>197</v>
      </c>
      <c r="W29" s="57" t="s">
        <v>197</v>
      </c>
      <c r="X29" s="53">
        <v>299.74236970351683</v>
      </c>
      <c r="Y29" s="53">
        <v>311.26267554115873</v>
      </c>
      <c r="Z29" s="53">
        <v>325.0244543981928</v>
      </c>
      <c r="AA29" s="53">
        <v>369.79373324556872</v>
      </c>
      <c r="AB29" s="53">
        <v>344.81642024305648</v>
      </c>
      <c r="AC29" s="53">
        <v>328.2234078102108</v>
      </c>
      <c r="AD29" s="53">
        <v>350.0517115835317</v>
      </c>
      <c r="AE29" s="53">
        <v>351.36309106082791</v>
      </c>
      <c r="AF29" s="57" t="s">
        <v>197</v>
      </c>
      <c r="AG29" s="53" t="s">
        <v>197</v>
      </c>
      <c r="AH29" s="53" t="s">
        <v>197</v>
      </c>
      <c r="AI29" s="53" t="s">
        <v>197</v>
      </c>
      <c r="AJ29" s="53" t="s">
        <v>197</v>
      </c>
      <c r="AK29" s="53" t="s">
        <v>197</v>
      </c>
      <c r="AL29" s="53" t="s">
        <v>197</v>
      </c>
      <c r="AM29" s="53" t="s">
        <v>197</v>
      </c>
      <c r="AN29" s="53" t="s">
        <v>197</v>
      </c>
      <c r="AO29" s="57" t="s">
        <v>197</v>
      </c>
      <c r="AP29" s="53" t="s">
        <v>197</v>
      </c>
      <c r="AQ29" s="53" t="s">
        <v>197</v>
      </c>
      <c r="AR29" s="53" t="s">
        <v>197</v>
      </c>
      <c r="AS29" s="53" t="s">
        <v>197</v>
      </c>
      <c r="AT29" s="53" t="s">
        <v>197</v>
      </c>
      <c r="AU29" s="53" t="s">
        <v>197</v>
      </c>
      <c r="AV29" s="53" t="s">
        <v>197</v>
      </c>
      <c r="AW29" s="53" t="s">
        <v>197</v>
      </c>
      <c r="AX29" s="57" t="s">
        <v>197</v>
      </c>
      <c r="AY29" s="53" t="s">
        <v>197</v>
      </c>
      <c r="AZ29" s="53" t="s">
        <v>197</v>
      </c>
      <c r="BA29" s="53" t="s">
        <v>197</v>
      </c>
      <c r="BB29" s="53" t="s">
        <v>197</v>
      </c>
      <c r="BC29" s="53" t="s">
        <v>197</v>
      </c>
      <c r="BD29" s="53" t="s">
        <v>197</v>
      </c>
      <c r="BE29" s="53">
        <v>243.9047619991068</v>
      </c>
      <c r="BF29" s="53" t="s">
        <v>199</v>
      </c>
      <c r="BG29" s="53" t="s">
        <v>199</v>
      </c>
    </row>
    <row r="30" spans="1:59" x14ac:dyDescent="0.3">
      <c r="A30" s="21" t="s">
        <v>78</v>
      </c>
      <c r="B30" s="21">
        <v>29</v>
      </c>
      <c r="D30" s="54">
        <v>3542</v>
      </c>
      <c r="E30" s="55" t="s">
        <v>82</v>
      </c>
      <c r="F30" s="56" t="s">
        <v>89</v>
      </c>
      <c r="G30" s="56" t="s">
        <v>197</v>
      </c>
      <c r="H30" s="56" t="s">
        <v>197</v>
      </c>
      <c r="I30" s="56" t="s">
        <v>197</v>
      </c>
      <c r="J30" s="56" t="s">
        <v>197</v>
      </c>
      <c r="K30" s="56" t="s">
        <v>197</v>
      </c>
      <c r="L30" s="56" t="s">
        <v>197</v>
      </c>
      <c r="M30" s="56" t="s">
        <v>197</v>
      </c>
      <c r="N30" s="56" t="s">
        <v>197</v>
      </c>
      <c r="O30" s="56" t="s">
        <v>197</v>
      </c>
      <c r="P30" s="56" t="s">
        <v>197</v>
      </c>
      <c r="Q30" s="56" t="s">
        <v>197</v>
      </c>
      <c r="R30" s="56">
        <v>419.81248219806645</v>
      </c>
      <c r="S30" s="56" t="s">
        <v>197</v>
      </c>
      <c r="T30" s="56" t="s">
        <v>197</v>
      </c>
      <c r="U30" s="56" t="s">
        <v>197</v>
      </c>
      <c r="V30" s="56" t="s">
        <v>197</v>
      </c>
      <c r="W30" s="58" t="s">
        <v>197</v>
      </c>
      <c r="X30" s="56">
        <v>384.78502840513124</v>
      </c>
      <c r="Y30" s="56">
        <v>396.29022897479791</v>
      </c>
      <c r="Z30" s="56">
        <v>409.99158675993027</v>
      </c>
      <c r="AA30" s="56">
        <v>454.8061814112325</v>
      </c>
      <c r="AB30" s="56">
        <v>432.049342801107</v>
      </c>
      <c r="AC30" s="56">
        <v>415.50164617218752</v>
      </c>
      <c r="AD30" s="56">
        <v>435.0641597491956</v>
      </c>
      <c r="AE30" s="56">
        <v>436.40574976244255</v>
      </c>
      <c r="AF30" s="58" t="s">
        <v>197</v>
      </c>
      <c r="AG30" s="56" t="s">
        <v>197</v>
      </c>
      <c r="AH30" s="56" t="s">
        <v>197</v>
      </c>
      <c r="AI30" s="56" t="s">
        <v>197</v>
      </c>
      <c r="AJ30" s="56" t="s">
        <v>197</v>
      </c>
      <c r="AK30" s="56" t="s">
        <v>197</v>
      </c>
      <c r="AL30" s="56" t="s">
        <v>197</v>
      </c>
      <c r="AM30" s="56" t="s">
        <v>197</v>
      </c>
      <c r="AN30" s="56" t="s">
        <v>197</v>
      </c>
      <c r="AO30" s="58" t="s">
        <v>197</v>
      </c>
      <c r="AP30" s="56" t="s">
        <v>197</v>
      </c>
      <c r="AQ30" s="56" t="s">
        <v>197</v>
      </c>
      <c r="AR30" s="56" t="s">
        <v>197</v>
      </c>
      <c r="AS30" s="56" t="s">
        <v>197</v>
      </c>
      <c r="AT30" s="56" t="s">
        <v>197</v>
      </c>
      <c r="AU30" s="56" t="s">
        <v>197</v>
      </c>
      <c r="AV30" s="56" t="s">
        <v>197</v>
      </c>
      <c r="AW30" s="56" t="s">
        <v>197</v>
      </c>
      <c r="AX30" s="58" t="s">
        <v>197</v>
      </c>
      <c r="AY30" s="56" t="s">
        <v>197</v>
      </c>
      <c r="AZ30" s="56" t="s">
        <v>197</v>
      </c>
      <c r="BA30" s="56" t="s">
        <v>197</v>
      </c>
      <c r="BB30" s="56" t="s">
        <v>197</v>
      </c>
      <c r="BC30" s="56" t="s">
        <v>197</v>
      </c>
      <c r="BD30" s="56" t="s">
        <v>197</v>
      </c>
      <c r="BE30" s="56">
        <v>327.13050949200004</v>
      </c>
      <c r="BF30" s="56" t="s">
        <v>199</v>
      </c>
      <c r="BG30" s="56" t="s">
        <v>199</v>
      </c>
    </row>
    <row r="31" spans="1:59" x14ac:dyDescent="0.3">
      <c r="A31" s="21" t="s">
        <v>80</v>
      </c>
      <c r="B31" s="21">
        <v>30</v>
      </c>
      <c r="D31" s="51">
        <v>3543</v>
      </c>
      <c r="E31" s="52" t="s">
        <v>84</v>
      </c>
      <c r="F31" s="53" t="s">
        <v>94</v>
      </c>
      <c r="G31" s="53">
        <v>398.6681844053706</v>
      </c>
      <c r="H31" s="53">
        <v>411.88782095600413</v>
      </c>
      <c r="I31" s="53">
        <v>417.18488226998517</v>
      </c>
      <c r="J31" s="53">
        <v>435.74009715375263</v>
      </c>
      <c r="K31" s="53">
        <v>399.11944189543539</v>
      </c>
      <c r="L31" s="53">
        <v>395.76514311066188</v>
      </c>
      <c r="M31" s="53">
        <v>405.32531488952964</v>
      </c>
      <c r="N31" s="53">
        <v>461.06420008280793</v>
      </c>
      <c r="O31" s="53">
        <v>433.09922186650476</v>
      </c>
      <c r="P31" s="53">
        <v>431.46915986602625</v>
      </c>
      <c r="Q31" s="53">
        <v>402.26307178462991</v>
      </c>
      <c r="R31" s="53">
        <v>385.84720820762203</v>
      </c>
      <c r="S31" s="53">
        <v>424.66911534236544</v>
      </c>
      <c r="T31" s="53">
        <v>405.34506807271515</v>
      </c>
      <c r="U31" s="53" t="s">
        <v>197</v>
      </c>
      <c r="V31" s="53" t="s">
        <v>197</v>
      </c>
      <c r="W31" s="57" t="s">
        <v>197</v>
      </c>
      <c r="X31" s="53">
        <v>325.24006204602586</v>
      </c>
      <c r="Y31" s="53">
        <v>342.40973810647478</v>
      </c>
      <c r="Z31" s="53">
        <v>353.92083203517114</v>
      </c>
      <c r="AA31" s="53">
        <v>386.15273846294861</v>
      </c>
      <c r="AB31" s="53">
        <v>378.48606256026778</v>
      </c>
      <c r="AC31" s="53">
        <v>357.25573285896809</v>
      </c>
      <c r="AD31" s="53">
        <v>362.77034721883535</v>
      </c>
      <c r="AE31" s="53">
        <v>362.84309472214704</v>
      </c>
      <c r="AF31" s="57" t="s">
        <v>197</v>
      </c>
      <c r="AG31" s="53">
        <v>473.00402890971515</v>
      </c>
      <c r="AH31" s="53">
        <v>393.13430845692324</v>
      </c>
      <c r="AI31" s="53">
        <v>418.34530492324541</v>
      </c>
      <c r="AJ31" s="53">
        <v>402.05493140525095</v>
      </c>
      <c r="AK31" s="53">
        <v>418.19389702128228</v>
      </c>
      <c r="AL31" s="53">
        <v>402.97087900009569</v>
      </c>
      <c r="AM31" s="53">
        <v>436.41479960467433</v>
      </c>
      <c r="AN31" s="53">
        <v>460.63112513639442</v>
      </c>
      <c r="AO31" s="57">
        <v>422.94294798237837</v>
      </c>
      <c r="AP31" s="53">
        <v>480.59779379831167</v>
      </c>
      <c r="AQ31" s="53" t="s">
        <v>197</v>
      </c>
      <c r="AR31" s="53">
        <v>413.24129970103638</v>
      </c>
      <c r="AS31" s="53">
        <v>396.58723967334601</v>
      </c>
      <c r="AT31" s="53">
        <v>464.69159900005189</v>
      </c>
      <c r="AU31" s="53">
        <v>443.77997424636226</v>
      </c>
      <c r="AV31" s="53">
        <v>467.84487233980929</v>
      </c>
      <c r="AW31" s="53">
        <v>440.38470624564445</v>
      </c>
      <c r="AX31" s="57">
        <v>453.33868924373604</v>
      </c>
      <c r="AY31" s="53">
        <v>433.30472266983298</v>
      </c>
      <c r="AZ31" s="53">
        <v>435.66055991179275</v>
      </c>
      <c r="BA31" s="53" t="s">
        <v>197</v>
      </c>
      <c r="BB31" s="53" t="s">
        <v>197</v>
      </c>
      <c r="BC31" s="53">
        <v>493.97221213986359</v>
      </c>
      <c r="BD31" s="53">
        <v>494.07623584575305</v>
      </c>
      <c r="BE31" s="53">
        <v>261.9857677656845</v>
      </c>
      <c r="BF31" s="53" t="s">
        <v>199</v>
      </c>
      <c r="BG31" s="53" t="s">
        <v>199</v>
      </c>
    </row>
    <row r="32" spans="1:59" x14ac:dyDescent="0.3">
      <c r="A32" s="21" t="s">
        <v>81</v>
      </c>
      <c r="B32" s="21">
        <v>31</v>
      </c>
      <c r="D32" s="54">
        <v>3560</v>
      </c>
      <c r="E32" s="55" t="s">
        <v>98</v>
      </c>
      <c r="F32" s="56" t="s">
        <v>89</v>
      </c>
      <c r="G32" s="56" t="s">
        <v>197</v>
      </c>
      <c r="H32" s="56" t="s">
        <v>197</v>
      </c>
      <c r="I32" s="56" t="s">
        <v>197</v>
      </c>
      <c r="J32" s="56" t="s">
        <v>197</v>
      </c>
      <c r="K32" s="56" t="s">
        <v>197</v>
      </c>
      <c r="L32" s="56" t="s">
        <v>197</v>
      </c>
      <c r="M32" s="56" t="s">
        <v>197</v>
      </c>
      <c r="N32" s="56" t="s">
        <v>197</v>
      </c>
      <c r="O32" s="56" t="s">
        <v>197</v>
      </c>
      <c r="P32" s="56" t="s">
        <v>197</v>
      </c>
      <c r="Q32" s="56" t="s">
        <v>197</v>
      </c>
      <c r="R32" s="56">
        <v>536.03888768722311</v>
      </c>
      <c r="S32" s="56" t="s">
        <v>197</v>
      </c>
      <c r="T32" s="56" t="s">
        <v>197</v>
      </c>
      <c r="U32" s="56" t="s">
        <v>197</v>
      </c>
      <c r="V32" s="56" t="s">
        <v>197</v>
      </c>
      <c r="W32" s="58" t="s">
        <v>197</v>
      </c>
      <c r="X32" s="56">
        <v>483.422428284624</v>
      </c>
      <c r="Y32" s="56">
        <v>494.76147090656104</v>
      </c>
      <c r="Z32" s="56">
        <v>508.34198654788997</v>
      </c>
      <c r="AA32" s="56">
        <v>552.3408967285194</v>
      </c>
      <c r="AB32" s="56">
        <v>539.40248230241696</v>
      </c>
      <c r="AC32" s="56">
        <v>514.07862497977851</v>
      </c>
      <c r="AD32" s="56">
        <v>533.05203310574518</v>
      </c>
      <c r="AE32" s="56">
        <v>533.13988587703227</v>
      </c>
      <c r="AF32" s="58" t="s">
        <v>197</v>
      </c>
      <c r="AG32" s="56" t="s">
        <v>197</v>
      </c>
      <c r="AH32" s="56" t="s">
        <v>197</v>
      </c>
      <c r="AI32" s="56" t="s">
        <v>197</v>
      </c>
      <c r="AJ32" s="56" t="s">
        <v>197</v>
      </c>
      <c r="AK32" s="56" t="s">
        <v>197</v>
      </c>
      <c r="AL32" s="56" t="s">
        <v>197</v>
      </c>
      <c r="AM32" s="56" t="s">
        <v>197</v>
      </c>
      <c r="AN32" s="56" t="s">
        <v>197</v>
      </c>
      <c r="AO32" s="58" t="s">
        <v>197</v>
      </c>
      <c r="AP32" s="56" t="s">
        <v>197</v>
      </c>
      <c r="AQ32" s="56" t="s">
        <v>197</v>
      </c>
      <c r="AR32" s="56" t="s">
        <v>197</v>
      </c>
      <c r="AS32" s="56" t="s">
        <v>197</v>
      </c>
      <c r="AT32" s="56" t="s">
        <v>197</v>
      </c>
      <c r="AU32" s="56" t="s">
        <v>197</v>
      </c>
      <c r="AV32" s="56" t="s">
        <v>197</v>
      </c>
      <c r="AW32" s="56" t="s">
        <v>197</v>
      </c>
      <c r="AX32" s="58" t="s">
        <v>197</v>
      </c>
      <c r="AY32" s="56" t="s">
        <v>197</v>
      </c>
      <c r="AZ32" s="56" t="s">
        <v>197</v>
      </c>
      <c r="BA32" s="56" t="s">
        <v>197</v>
      </c>
      <c r="BB32" s="56" t="s">
        <v>197</v>
      </c>
      <c r="BC32" s="56" t="s">
        <v>197</v>
      </c>
      <c r="BD32" s="56" t="s">
        <v>197</v>
      </c>
      <c r="BE32" s="56">
        <v>426.15018812160008</v>
      </c>
      <c r="BF32" s="56" t="s">
        <v>199</v>
      </c>
      <c r="BG32" s="56" t="s">
        <v>199</v>
      </c>
    </row>
    <row r="33" spans="1:59" x14ac:dyDescent="0.3">
      <c r="A33" s="21" t="s">
        <v>83</v>
      </c>
      <c r="B33" s="21">
        <v>32</v>
      </c>
      <c r="D33" s="51">
        <v>3575</v>
      </c>
      <c r="E33" s="52" t="s">
        <v>100</v>
      </c>
      <c r="F33" s="53" t="s">
        <v>89</v>
      </c>
      <c r="G33" s="53" t="s">
        <v>197</v>
      </c>
      <c r="H33" s="53" t="s">
        <v>197</v>
      </c>
      <c r="I33" s="53" t="s">
        <v>197</v>
      </c>
      <c r="J33" s="53" t="s">
        <v>197</v>
      </c>
      <c r="K33" s="53" t="s">
        <v>197</v>
      </c>
      <c r="L33" s="53" t="s">
        <v>197</v>
      </c>
      <c r="M33" s="53" t="s">
        <v>197</v>
      </c>
      <c r="N33" s="53" t="s">
        <v>197</v>
      </c>
      <c r="O33" s="53" t="s">
        <v>197</v>
      </c>
      <c r="P33" s="53" t="s">
        <v>197</v>
      </c>
      <c r="Q33" s="53" t="s">
        <v>197</v>
      </c>
      <c r="R33" s="53">
        <v>330.87913804506871</v>
      </c>
      <c r="S33" s="53" t="s">
        <v>197</v>
      </c>
      <c r="T33" s="53" t="s">
        <v>197</v>
      </c>
      <c r="U33" s="53" t="s">
        <v>197</v>
      </c>
      <c r="V33" s="53" t="s">
        <v>197</v>
      </c>
      <c r="W33" s="57" t="s">
        <v>197</v>
      </c>
      <c r="X33" s="53">
        <v>282.09941670822627</v>
      </c>
      <c r="Y33" s="53">
        <v>293.34782772231063</v>
      </c>
      <c r="Z33" s="53">
        <v>306.8528170237625</v>
      </c>
      <c r="AA33" s="53">
        <v>348.75209495580879</v>
      </c>
      <c r="AB33" s="53">
        <v>324.30346633243613</v>
      </c>
      <c r="AC33" s="53">
        <v>287.04644730921592</v>
      </c>
      <c r="AD33" s="53">
        <v>330.38465267953495</v>
      </c>
      <c r="AE33" s="53">
        <v>331.59029528100314</v>
      </c>
      <c r="AF33" s="57" t="s">
        <v>197</v>
      </c>
      <c r="AG33" s="53" t="s">
        <v>197</v>
      </c>
      <c r="AH33" s="53" t="s">
        <v>197</v>
      </c>
      <c r="AI33" s="53" t="s">
        <v>197</v>
      </c>
      <c r="AJ33" s="53" t="s">
        <v>197</v>
      </c>
      <c r="AK33" s="53" t="s">
        <v>197</v>
      </c>
      <c r="AL33" s="53" t="s">
        <v>197</v>
      </c>
      <c r="AM33" s="53" t="s">
        <v>197</v>
      </c>
      <c r="AN33" s="53" t="s">
        <v>197</v>
      </c>
      <c r="AO33" s="57" t="s">
        <v>197</v>
      </c>
      <c r="AP33" s="53" t="s">
        <v>197</v>
      </c>
      <c r="AQ33" s="53" t="s">
        <v>197</v>
      </c>
      <c r="AR33" s="53" t="s">
        <v>197</v>
      </c>
      <c r="AS33" s="53" t="s">
        <v>197</v>
      </c>
      <c r="AT33" s="53" t="s">
        <v>197</v>
      </c>
      <c r="AU33" s="53" t="s">
        <v>197</v>
      </c>
      <c r="AV33" s="53" t="s">
        <v>197</v>
      </c>
      <c r="AW33" s="53" t="s">
        <v>197</v>
      </c>
      <c r="AX33" s="57" t="s">
        <v>197</v>
      </c>
      <c r="AY33" s="53" t="s">
        <v>197</v>
      </c>
      <c r="AZ33" s="53" t="s">
        <v>197</v>
      </c>
      <c r="BA33" s="53" t="s">
        <v>197</v>
      </c>
      <c r="BB33" s="53" t="s">
        <v>197</v>
      </c>
      <c r="BC33" s="53" t="s">
        <v>197</v>
      </c>
      <c r="BD33" s="53" t="s">
        <v>197</v>
      </c>
      <c r="BE33" s="53">
        <v>219.55507002272972</v>
      </c>
      <c r="BF33" s="53" t="s">
        <v>199</v>
      </c>
      <c r="BG33" s="53" t="s">
        <v>199</v>
      </c>
    </row>
    <row r="34" spans="1:59" x14ac:dyDescent="0.3">
      <c r="A34" s="21" t="s">
        <v>85</v>
      </c>
      <c r="B34" s="21">
        <v>33</v>
      </c>
      <c r="D34" s="54">
        <v>3580</v>
      </c>
      <c r="E34" s="55" t="s">
        <v>101</v>
      </c>
      <c r="F34" s="56" t="s">
        <v>102</v>
      </c>
      <c r="G34" s="56" t="s">
        <v>197</v>
      </c>
      <c r="H34" s="56" t="s">
        <v>197</v>
      </c>
      <c r="I34" s="56" t="s">
        <v>197</v>
      </c>
      <c r="J34" s="56" t="s">
        <v>197</v>
      </c>
      <c r="K34" s="56" t="s">
        <v>197</v>
      </c>
      <c r="L34" s="56" t="s">
        <v>197</v>
      </c>
      <c r="M34" s="56" t="s">
        <v>197</v>
      </c>
      <c r="N34" s="56" t="s">
        <v>197</v>
      </c>
      <c r="O34" s="56" t="s">
        <v>197</v>
      </c>
      <c r="P34" s="56" t="s">
        <v>197</v>
      </c>
      <c r="Q34" s="56" t="s">
        <v>197</v>
      </c>
      <c r="R34" s="56">
        <v>496.45440481262102</v>
      </c>
      <c r="S34" s="56" t="s">
        <v>197</v>
      </c>
      <c r="T34" s="56" t="s">
        <v>197</v>
      </c>
      <c r="U34" s="56" t="s">
        <v>197</v>
      </c>
      <c r="V34" s="56" t="s">
        <v>197</v>
      </c>
      <c r="W34" s="58" t="s">
        <v>197</v>
      </c>
      <c r="X34" s="56">
        <v>441.40931836656409</v>
      </c>
      <c r="Y34" s="56">
        <v>453.37438844872514</v>
      </c>
      <c r="Z34" s="56">
        <v>467.40865391064841</v>
      </c>
      <c r="AA34" s="56">
        <v>514.53555593766964</v>
      </c>
      <c r="AB34" s="56">
        <v>500.5621555462036</v>
      </c>
      <c r="AC34" s="56">
        <v>473.53238462642497</v>
      </c>
      <c r="AD34" s="56">
        <v>493.83330078225077</v>
      </c>
      <c r="AE34" s="56">
        <v>495.1995437328539</v>
      </c>
      <c r="AF34" s="58" t="s">
        <v>197</v>
      </c>
      <c r="AG34" s="56" t="s">
        <v>197</v>
      </c>
      <c r="AH34" s="56" t="s">
        <v>197</v>
      </c>
      <c r="AI34" s="56" t="s">
        <v>197</v>
      </c>
      <c r="AJ34" s="56" t="s">
        <v>197</v>
      </c>
      <c r="AK34" s="56" t="s">
        <v>197</v>
      </c>
      <c r="AL34" s="56" t="s">
        <v>197</v>
      </c>
      <c r="AM34" s="56" t="s">
        <v>197</v>
      </c>
      <c r="AN34" s="56" t="s">
        <v>197</v>
      </c>
      <c r="AO34" s="58" t="s">
        <v>197</v>
      </c>
      <c r="AP34" s="56" t="s">
        <v>197</v>
      </c>
      <c r="AQ34" s="56" t="s">
        <v>197</v>
      </c>
      <c r="AR34" s="56" t="s">
        <v>197</v>
      </c>
      <c r="AS34" s="56" t="s">
        <v>197</v>
      </c>
      <c r="AT34" s="56" t="s">
        <v>197</v>
      </c>
      <c r="AU34" s="56" t="s">
        <v>197</v>
      </c>
      <c r="AV34" s="56" t="s">
        <v>197</v>
      </c>
      <c r="AW34" s="56" t="s">
        <v>197</v>
      </c>
      <c r="AX34" s="58" t="s">
        <v>197</v>
      </c>
      <c r="AY34" s="56" t="s">
        <v>197</v>
      </c>
      <c r="AZ34" s="56" t="s">
        <v>197</v>
      </c>
      <c r="BA34" s="56" t="s">
        <v>197</v>
      </c>
      <c r="BB34" s="56" t="s">
        <v>197</v>
      </c>
      <c r="BC34" s="56" t="s">
        <v>197</v>
      </c>
      <c r="BD34" s="56" t="s">
        <v>197</v>
      </c>
      <c r="BE34" s="56">
        <v>380.01729066548074</v>
      </c>
      <c r="BF34" s="56" t="s">
        <v>199</v>
      </c>
      <c r="BG34" s="56" t="s">
        <v>199</v>
      </c>
    </row>
    <row r="35" spans="1:59" x14ac:dyDescent="0.3">
      <c r="A35" s="21" t="s">
        <v>87</v>
      </c>
      <c r="B35" s="21">
        <v>34</v>
      </c>
      <c r="D35" s="51">
        <v>3582</v>
      </c>
      <c r="E35" s="52" t="s">
        <v>103</v>
      </c>
      <c r="F35" s="53" t="s">
        <v>19</v>
      </c>
      <c r="G35" s="53" t="s">
        <v>197</v>
      </c>
      <c r="H35" s="53" t="s">
        <v>197</v>
      </c>
      <c r="I35" s="53" t="s">
        <v>197</v>
      </c>
      <c r="J35" s="53" t="s">
        <v>197</v>
      </c>
      <c r="K35" s="53" t="s">
        <v>197</v>
      </c>
      <c r="L35" s="53" t="s">
        <v>197</v>
      </c>
      <c r="M35" s="53" t="s">
        <v>197</v>
      </c>
      <c r="N35" s="53" t="s">
        <v>197</v>
      </c>
      <c r="O35" s="53" t="s">
        <v>197</v>
      </c>
      <c r="P35" s="53" t="s">
        <v>197</v>
      </c>
      <c r="Q35" s="53" t="s">
        <v>197</v>
      </c>
      <c r="R35" s="53" t="s">
        <v>197</v>
      </c>
      <c r="S35" s="53" t="s">
        <v>197</v>
      </c>
      <c r="T35" s="53" t="s">
        <v>197</v>
      </c>
      <c r="U35" s="53" t="s">
        <v>197</v>
      </c>
      <c r="V35" s="53" t="s">
        <v>197</v>
      </c>
      <c r="W35" s="57" t="s">
        <v>197</v>
      </c>
      <c r="X35" s="53" t="s">
        <v>197</v>
      </c>
      <c r="Y35" s="53" t="s">
        <v>197</v>
      </c>
      <c r="Z35" s="53" t="s">
        <v>197</v>
      </c>
      <c r="AA35" s="53" t="s">
        <v>197</v>
      </c>
      <c r="AB35" s="53" t="s">
        <v>197</v>
      </c>
      <c r="AC35" s="53" t="s">
        <v>197</v>
      </c>
      <c r="AD35" s="53" t="s">
        <v>197</v>
      </c>
      <c r="AE35" s="53" t="s">
        <v>197</v>
      </c>
      <c r="AF35" s="57" t="s">
        <v>197</v>
      </c>
      <c r="AG35" s="53" t="s">
        <v>197</v>
      </c>
      <c r="AH35" s="53" t="s">
        <v>197</v>
      </c>
      <c r="AI35" s="53" t="s">
        <v>197</v>
      </c>
      <c r="AJ35" s="53" t="s">
        <v>197</v>
      </c>
      <c r="AK35" s="53" t="s">
        <v>197</v>
      </c>
      <c r="AL35" s="53" t="s">
        <v>197</v>
      </c>
      <c r="AM35" s="53" t="s">
        <v>197</v>
      </c>
      <c r="AN35" s="53" t="s">
        <v>197</v>
      </c>
      <c r="AO35" s="57" t="s">
        <v>197</v>
      </c>
      <c r="AP35" s="53" t="s">
        <v>197</v>
      </c>
      <c r="AQ35" s="53" t="s">
        <v>197</v>
      </c>
      <c r="AR35" s="53" t="s">
        <v>197</v>
      </c>
      <c r="AS35" s="53" t="s">
        <v>197</v>
      </c>
      <c r="AT35" s="53" t="s">
        <v>197</v>
      </c>
      <c r="AU35" s="53" t="s">
        <v>197</v>
      </c>
      <c r="AV35" s="53" t="s">
        <v>197</v>
      </c>
      <c r="AW35" s="53" t="s">
        <v>197</v>
      </c>
      <c r="AX35" s="57" t="s">
        <v>197</v>
      </c>
      <c r="AY35" s="53" t="s">
        <v>197</v>
      </c>
      <c r="AZ35" s="53" t="s">
        <v>197</v>
      </c>
      <c r="BA35" s="53" t="s">
        <v>197</v>
      </c>
      <c r="BB35" s="53" t="s">
        <v>197</v>
      </c>
      <c r="BC35" s="53" t="s">
        <v>197</v>
      </c>
      <c r="BD35" s="53" t="s">
        <v>197</v>
      </c>
      <c r="BE35" s="53" t="s">
        <v>197</v>
      </c>
      <c r="BF35" s="53" t="s">
        <v>199</v>
      </c>
      <c r="BG35" s="53" t="s">
        <v>199</v>
      </c>
    </row>
    <row r="36" spans="1:59" x14ac:dyDescent="0.3">
      <c r="A36" s="21" t="s">
        <v>90</v>
      </c>
      <c r="B36" s="21">
        <v>35</v>
      </c>
      <c r="D36" s="54">
        <v>3592</v>
      </c>
      <c r="E36" s="55" t="s">
        <v>79</v>
      </c>
      <c r="F36" s="56" t="s">
        <v>89</v>
      </c>
      <c r="G36" s="56" t="s">
        <v>197</v>
      </c>
      <c r="H36" s="56" t="s">
        <v>197</v>
      </c>
      <c r="I36" s="56" t="s">
        <v>197</v>
      </c>
      <c r="J36" s="56" t="s">
        <v>197</v>
      </c>
      <c r="K36" s="56" t="s">
        <v>197</v>
      </c>
      <c r="L36" s="56" t="s">
        <v>197</v>
      </c>
      <c r="M36" s="56" t="s">
        <v>197</v>
      </c>
      <c r="N36" s="56" t="s">
        <v>197</v>
      </c>
      <c r="O36" s="56" t="s">
        <v>197</v>
      </c>
      <c r="P36" s="56" t="s">
        <v>197</v>
      </c>
      <c r="Q36" s="56" t="s">
        <v>197</v>
      </c>
      <c r="R36" s="56">
        <v>439.27454103668276</v>
      </c>
      <c r="S36" s="56" t="s">
        <v>197</v>
      </c>
      <c r="T36" s="56" t="s">
        <v>197</v>
      </c>
      <c r="U36" s="56" t="s">
        <v>197</v>
      </c>
      <c r="V36" s="56" t="s">
        <v>197</v>
      </c>
      <c r="W36" s="58" t="s">
        <v>197</v>
      </c>
      <c r="X36" s="56">
        <v>384.78502840513124</v>
      </c>
      <c r="Y36" s="56">
        <v>396.29022897479791</v>
      </c>
      <c r="Z36" s="56">
        <v>409.99158675993027</v>
      </c>
      <c r="AA36" s="56">
        <v>454.9874446269377</v>
      </c>
      <c r="AB36" s="56">
        <v>432.049342801107</v>
      </c>
      <c r="AC36" s="56">
        <v>415.50164617218752</v>
      </c>
      <c r="AD36" s="56">
        <v>435.0641597491956</v>
      </c>
      <c r="AE36" s="56">
        <v>436.40574976244255</v>
      </c>
      <c r="AF36" s="58" t="s">
        <v>197</v>
      </c>
      <c r="AG36" s="56" t="s">
        <v>197</v>
      </c>
      <c r="AH36" s="56" t="s">
        <v>197</v>
      </c>
      <c r="AI36" s="56" t="s">
        <v>197</v>
      </c>
      <c r="AJ36" s="56" t="s">
        <v>197</v>
      </c>
      <c r="AK36" s="56" t="s">
        <v>197</v>
      </c>
      <c r="AL36" s="56" t="s">
        <v>197</v>
      </c>
      <c r="AM36" s="56" t="s">
        <v>197</v>
      </c>
      <c r="AN36" s="56" t="s">
        <v>197</v>
      </c>
      <c r="AO36" s="58" t="s">
        <v>197</v>
      </c>
      <c r="AP36" s="56" t="s">
        <v>197</v>
      </c>
      <c r="AQ36" s="56" t="s">
        <v>197</v>
      </c>
      <c r="AR36" s="56" t="s">
        <v>197</v>
      </c>
      <c r="AS36" s="56" t="s">
        <v>197</v>
      </c>
      <c r="AT36" s="56" t="s">
        <v>197</v>
      </c>
      <c r="AU36" s="56" t="s">
        <v>197</v>
      </c>
      <c r="AV36" s="56" t="s">
        <v>197</v>
      </c>
      <c r="AW36" s="56" t="s">
        <v>197</v>
      </c>
      <c r="AX36" s="58" t="s">
        <v>197</v>
      </c>
      <c r="AY36" s="56" t="s">
        <v>197</v>
      </c>
      <c r="AZ36" s="56" t="s">
        <v>197</v>
      </c>
      <c r="BA36" s="56" t="s">
        <v>197</v>
      </c>
      <c r="BB36" s="56" t="s">
        <v>197</v>
      </c>
      <c r="BC36" s="56" t="s">
        <v>197</v>
      </c>
      <c r="BD36" s="56" t="s">
        <v>197</v>
      </c>
      <c r="BE36" s="56">
        <v>327.13478854367105</v>
      </c>
      <c r="BF36" s="56" t="s">
        <v>199</v>
      </c>
      <c r="BG36" s="56" t="s">
        <v>199</v>
      </c>
    </row>
    <row r="37" spans="1:59" x14ac:dyDescent="0.3">
      <c r="A37" s="21" t="s">
        <v>91</v>
      </c>
      <c r="B37" s="21">
        <v>36</v>
      </c>
      <c r="D37" s="51"/>
      <c r="E37" s="52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7"/>
      <c r="X37" s="53"/>
      <c r="Y37" s="53"/>
      <c r="Z37" s="53"/>
      <c r="AA37" s="53"/>
      <c r="AB37" s="53"/>
      <c r="AC37" s="53"/>
      <c r="AD37" s="53"/>
      <c r="AE37" s="53"/>
      <c r="AF37" s="57"/>
      <c r="AG37" s="53"/>
      <c r="AH37" s="53"/>
      <c r="AI37" s="53"/>
      <c r="AJ37" s="53"/>
      <c r="AK37" s="53"/>
      <c r="AL37" s="53"/>
      <c r="AM37" s="53"/>
      <c r="AN37" s="53"/>
      <c r="AO37" s="57"/>
      <c r="AP37" s="53"/>
      <c r="AQ37" s="53"/>
      <c r="AR37" s="53"/>
      <c r="AS37" s="53"/>
      <c r="AT37" s="53"/>
      <c r="AU37" s="53"/>
      <c r="AV37" s="53"/>
      <c r="AW37" s="53"/>
      <c r="AX37" s="57"/>
      <c r="AY37" s="53"/>
      <c r="AZ37" s="53"/>
      <c r="BA37" s="53"/>
      <c r="BB37" s="53"/>
      <c r="BC37" s="53"/>
      <c r="BD37" s="53"/>
      <c r="BE37" s="53"/>
      <c r="BF37" s="53"/>
    </row>
    <row r="38" spans="1:59" x14ac:dyDescent="0.3">
      <c r="A38" s="21" t="s">
        <v>93</v>
      </c>
      <c r="B38" s="21">
        <v>37</v>
      </c>
      <c r="D38" s="54"/>
      <c r="E38" s="55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8"/>
      <c r="X38" s="56"/>
      <c r="Y38" s="56"/>
      <c r="Z38" s="56"/>
      <c r="AA38" s="56"/>
      <c r="AB38" s="56"/>
      <c r="AC38" s="56"/>
      <c r="AD38" s="56"/>
      <c r="AE38" s="56"/>
      <c r="AF38" s="58"/>
      <c r="AG38" s="56"/>
      <c r="AH38" s="56"/>
      <c r="AI38" s="56"/>
      <c r="AJ38" s="56"/>
      <c r="AK38" s="56"/>
      <c r="AL38" s="56"/>
      <c r="AM38" s="56"/>
      <c r="AN38" s="56"/>
      <c r="AO38" s="58"/>
      <c r="AP38" s="56"/>
      <c r="AQ38" s="56"/>
      <c r="AR38" s="56"/>
      <c r="AS38" s="56"/>
      <c r="AT38" s="56"/>
      <c r="AU38" s="56"/>
      <c r="AV38" s="56"/>
      <c r="AW38" s="56"/>
      <c r="AX38" s="58"/>
      <c r="AY38" s="56"/>
      <c r="AZ38" s="56"/>
      <c r="BA38" s="56"/>
      <c r="BB38" s="56"/>
      <c r="BC38" s="56"/>
      <c r="BD38" s="56"/>
      <c r="BE38" s="56"/>
      <c r="BF38" s="56"/>
    </row>
    <row r="39" spans="1:59" x14ac:dyDescent="0.3">
      <c r="A39" s="21" t="s">
        <v>95</v>
      </c>
      <c r="B39" s="21">
        <v>38</v>
      </c>
      <c r="D39" s="40"/>
      <c r="E39" s="40"/>
      <c r="F39" s="41"/>
      <c r="G39" s="49"/>
      <c r="H39" s="49"/>
      <c r="I39" s="49"/>
      <c r="J39" s="49"/>
      <c r="K39" s="49"/>
      <c r="L39" s="49"/>
      <c r="M39" s="49"/>
      <c r="N39" s="49"/>
      <c r="O39" s="33"/>
      <c r="P39" s="33"/>
      <c r="Q39" s="33"/>
      <c r="R39" s="33"/>
      <c r="S39" s="33"/>
      <c r="T39" s="33"/>
      <c r="U39" s="33"/>
      <c r="V39" s="33"/>
      <c r="W39" s="39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</row>
    <row r="40" spans="1:59" x14ac:dyDescent="0.3">
      <c r="A40" s="21" t="s">
        <v>96</v>
      </c>
      <c r="B40" s="21">
        <v>39</v>
      </c>
      <c r="D40" s="42"/>
      <c r="E40" s="42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1"/>
      <c r="AQ40" s="41"/>
      <c r="AR40" s="41"/>
      <c r="AS40" s="41"/>
      <c r="AT40" s="41"/>
      <c r="AU40" s="41"/>
      <c r="AV40" s="33"/>
      <c r="AW40" s="33"/>
      <c r="AX40" s="39"/>
      <c r="AY40" s="43"/>
      <c r="AZ40" s="43"/>
      <c r="BA40" s="43"/>
      <c r="BB40" s="43"/>
      <c r="BC40" s="43"/>
      <c r="BD40" s="43"/>
      <c r="BE40" s="44"/>
      <c r="BF40" s="43"/>
    </row>
    <row r="41" spans="1:59" ht="24.6" x14ac:dyDescent="0.3">
      <c r="A41" s="21" t="s">
        <v>97</v>
      </c>
      <c r="B41" s="21">
        <v>40</v>
      </c>
      <c r="D41" s="32" t="s">
        <v>6</v>
      </c>
      <c r="E41" s="32" t="s">
        <v>26</v>
      </c>
      <c r="F41" s="36" t="s">
        <v>27</v>
      </c>
      <c r="G41" s="36" t="s">
        <v>130</v>
      </c>
      <c r="H41" s="36" t="s">
        <v>28</v>
      </c>
      <c r="I41" s="36" t="s">
        <v>131</v>
      </c>
      <c r="J41" s="36" t="s">
        <v>132</v>
      </c>
      <c r="K41" s="36" t="s">
        <v>133</v>
      </c>
      <c r="L41" s="36" t="s">
        <v>134</v>
      </c>
      <c r="M41" s="36" t="s">
        <v>135</v>
      </c>
      <c r="N41" s="36" t="s">
        <v>136</v>
      </c>
      <c r="O41" s="36" t="s">
        <v>137</v>
      </c>
      <c r="P41" s="36" t="s">
        <v>138</v>
      </c>
      <c r="Q41" s="36" t="s">
        <v>139</v>
      </c>
      <c r="R41" s="36" t="s">
        <v>140</v>
      </c>
      <c r="S41" s="36" t="s">
        <v>141</v>
      </c>
      <c r="T41" s="36" t="s">
        <v>142</v>
      </c>
      <c r="U41" s="36" t="s">
        <v>143</v>
      </c>
      <c r="V41" s="36" t="s">
        <v>144</v>
      </c>
      <c r="W41" s="32" t="s">
        <v>145</v>
      </c>
      <c r="X41" s="36" t="s">
        <v>146</v>
      </c>
      <c r="Y41" s="36" t="s">
        <v>147</v>
      </c>
      <c r="Z41" s="36" t="s">
        <v>148</v>
      </c>
      <c r="AA41" s="36" t="s">
        <v>149</v>
      </c>
      <c r="AB41" s="36" t="s">
        <v>150</v>
      </c>
      <c r="AC41" s="36" t="s">
        <v>151</v>
      </c>
      <c r="AD41" s="36" t="s">
        <v>152</v>
      </c>
      <c r="AE41" s="36" t="s">
        <v>153</v>
      </c>
      <c r="AF41" s="32" t="s">
        <v>154</v>
      </c>
      <c r="AG41" s="36" t="s">
        <v>155</v>
      </c>
      <c r="AH41" s="36" t="s">
        <v>156</v>
      </c>
      <c r="AI41" s="36" t="s">
        <v>157</v>
      </c>
      <c r="AJ41" s="36" t="s">
        <v>158</v>
      </c>
      <c r="AK41" s="36" t="s">
        <v>159</v>
      </c>
      <c r="AL41" s="36" t="s">
        <v>160</v>
      </c>
      <c r="AM41" s="36" t="s">
        <v>161</v>
      </c>
      <c r="AN41" s="36" t="s">
        <v>162</v>
      </c>
      <c r="AO41" s="32" t="s">
        <v>163</v>
      </c>
      <c r="AP41" s="37" t="s">
        <v>164</v>
      </c>
      <c r="AQ41" s="37" t="s">
        <v>165</v>
      </c>
      <c r="AR41" s="37" t="s">
        <v>166</v>
      </c>
      <c r="AS41" s="37" t="s">
        <v>167</v>
      </c>
      <c r="AT41" s="37" t="s">
        <v>168</v>
      </c>
      <c r="AU41" s="37" t="s">
        <v>169</v>
      </c>
      <c r="AV41" s="36" t="s">
        <v>170</v>
      </c>
      <c r="AW41" s="36" t="s">
        <v>171</v>
      </c>
      <c r="AX41" s="32" t="s">
        <v>172</v>
      </c>
      <c r="AY41" s="36" t="s">
        <v>173</v>
      </c>
      <c r="AZ41" s="36" t="s">
        <v>174</v>
      </c>
      <c r="BA41" s="36" t="s">
        <v>175</v>
      </c>
      <c r="BB41" s="36" t="s">
        <v>176</v>
      </c>
      <c r="BC41" s="36" t="s">
        <v>177</v>
      </c>
      <c r="BD41" s="36" t="s">
        <v>178</v>
      </c>
      <c r="BE41" s="36" t="s">
        <v>179</v>
      </c>
      <c r="BF41" s="36" t="s">
        <v>180</v>
      </c>
      <c r="BG41" s="36" t="s">
        <v>200</v>
      </c>
    </row>
    <row r="42" spans="1:59" x14ac:dyDescent="0.3">
      <c r="A42" s="21" t="s">
        <v>99</v>
      </c>
      <c r="B42" s="21">
        <v>41</v>
      </c>
      <c r="D42" s="51">
        <v>5240</v>
      </c>
      <c r="E42" s="52" t="s">
        <v>107</v>
      </c>
      <c r="F42" s="53" t="s">
        <v>108</v>
      </c>
      <c r="G42" s="53">
        <v>6.2539126750934111</v>
      </c>
      <c r="H42" s="53">
        <v>6.0420196502430485</v>
      </c>
      <c r="I42" s="53">
        <v>6.4909866931991633</v>
      </c>
      <c r="J42" s="53">
        <v>7.4674887070088634</v>
      </c>
      <c r="K42" s="53">
        <v>6.4074195478702531</v>
      </c>
      <c r="L42" s="53">
        <v>6.0967235600347722</v>
      </c>
      <c r="M42" s="53">
        <v>6.3806538363202305</v>
      </c>
      <c r="N42" s="53">
        <v>7.3187058563931</v>
      </c>
      <c r="O42" s="53">
        <v>6.5678031315547001</v>
      </c>
      <c r="P42" s="53">
        <v>6.6791221703358561</v>
      </c>
      <c r="Q42" s="53">
        <v>6.5983072383032999</v>
      </c>
      <c r="R42" s="53">
        <v>5.9463819277734569</v>
      </c>
      <c r="S42" s="53">
        <v>6.1737747760204114</v>
      </c>
      <c r="T42" s="53">
        <v>6.8621633063106211</v>
      </c>
      <c r="U42" s="53">
        <v>7.293109497205176</v>
      </c>
      <c r="V42" s="53">
        <v>5.53084692319681</v>
      </c>
      <c r="W42" s="57">
        <v>5.5904392876835498</v>
      </c>
      <c r="X42" s="53">
        <v>4.197031528079445</v>
      </c>
      <c r="Y42" s="53">
        <v>4.5462996063240464</v>
      </c>
      <c r="Z42" s="53">
        <v>4.9098623799800345</v>
      </c>
      <c r="AA42" s="53">
        <v>5.7269661963912917</v>
      </c>
      <c r="AB42" s="53">
        <v>5.630015646710504</v>
      </c>
      <c r="AC42" s="53">
        <v>5.098062607447905</v>
      </c>
      <c r="AD42" s="53">
        <v>5.5744217759007801</v>
      </c>
      <c r="AE42" s="53">
        <v>5.5773502016103524</v>
      </c>
      <c r="AF42" s="57">
        <v>6.8270420810107151</v>
      </c>
      <c r="AG42" s="53">
        <v>8.6194916666209398</v>
      </c>
      <c r="AH42" s="53">
        <v>6.1963343944720259</v>
      </c>
      <c r="AI42" s="53">
        <v>6.6882727620497429</v>
      </c>
      <c r="AJ42" s="53">
        <v>6.4936884927496186</v>
      </c>
      <c r="AK42" s="53">
        <v>6.66107143895369</v>
      </c>
      <c r="AL42" s="53">
        <v>6.5126393737966213</v>
      </c>
      <c r="AM42" s="53">
        <v>7.5413366998226818</v>
      </c>
      <c r="AN42" s="53">
        <v>7.565591160820742</v>
      </c>
      <c r="AO42" s="57">
        <v>6.8193731376568998</v>
      </c>
      <c r="AP42" s="53">
        <v>8.6394925271535072</v>
      </c>
      <c r="AQ42" s="53" t="s">
        <v>197</v>
      </c>
      <c r="AR42" s="53">
        <v>6.339897092532822</v>
      </c>
      <c r="AS42" s="53">
        <v>6.0229214833555993</v>
      </c>
      <c r="AT42" s="53">
        <v>8.1092860338781794</v>
      </c>
      <c r="AU42" s="53">
        <v>7.2722563921829719</v>
      </c>
      <c r="AV42" s="53">
        <v>8.4787373347732817</v>
      </c>
      <c r="AW42" s="53">
        <v>7.5628949560352723</v>
      </c>
      <c r="AX42" s="57">
        <v>9.5051943004476858</v>
      </c>
      <c r="AY42" s="33">
        <v>7.1708077344288785</v>
      </c>
      <c r="AZ42" s="33">
        <v>7.5710778503706555</v>
      </c>
      <c r="BA42" s="33" t="s">
        <v>197</v>
      </c>
      <c r="BB42" s="33" t="s">
        <v>197</v>
      </c>
      <c r="BC42" s="33">
        <v>8.9730239799212832</v>
      </c>
      <c r="BD42" s="33">
        <v>8.976491436784265</v>
      </c>
      <c r="BE42" s="33">
        <v>3.1353501227646792</v>
      </c>
      <c r="BF42" s="33" t="s">
        <v>199</v>
      </c>
      <c r="BG42" s="53" t="s">
        <v>199</v>
      </c>
    </row>
    <row r="43" spans="1:59" x14ac:dyDescent="0.3">
      <c r="A43" s="21" t="s">
        <v>104</v>
      </c>
      <c r="B43" s="21">
        <v>42</v>
      </c>
      <c r="D43" s="54">
        <v>5440</v>
      </c>
      <c r="E43" s="55" t="s">
        <v>110</v>
      </c>
      <c r="F43" s="56" t="s">
        <v>108</v>
      </c>
      <c r="G43" s="56">
        <v>6.6187081910807466</v>
      </c>
      <c r="H43" s="56">
        <v>6.3097894837785615</v>
      </c>
      <c r="I43" s="56">
        <v>6.7786785693067211</v>
      </c>
      <c r="J43" s="56">
        <v>7.8224115655086939</v>
      </c>
      <c r="K43" s="56">
        <v>6.6988178859262959</v>
      </c>
      <c r="L43" s="56">
        <v>6.5522998874502418</v>
      </c>
      <c r="M43" s="56">
        <v>6.6688843968471483</v>
      </c>
      <c r="N43" s="56">
        <v>7.6361215148113084</v>
      </c>
      <c r="O43" s="56">
        <v>6.9000903694420819</v>
      </c>
      <c r="P43" s="56">
        <v>6.9959406247936542</v>
      </c>
      <c r="Q43" s="56">
        <v>6.7920958674708816</v>
      </c>
      <c r="R43" s="56">
        <v>6.4513700019074154</v>
      </c>
      <c r="S43" s="56">
        <v>7.3040414384741883</v>
      </c>
      <c r="T43" s="56">
        <v>7.205933835155574</v>
      </c>
      <c r="U43" s="56">
        <v>7.6149396615104559</v>
      </c>
      <c r="V43" s="56">
        <v>6.2297318333333349</v>
      </c>
      <c r="W43" s="58">
        <v>6.2901962666666682</v>
      </c>
      <c r="X43" s="56">
        <v>4.3561424053140287</v>
      </c>
      <c r="Y43" s="56">
        <v>4.7863767673823476</v>
      </c>
      <c r="Z43" s="56">
        <v>5.1675181097860277</v>
      </c>
      <c r="AA43" s="56">
        <v>6.0057515542139219</v>
      </c>
      <c r="AB43" s="56">
        <v>5.8512555021132808</v>
      </c>
      <c r="AC43" s="56">
        <v>5.2892279529516815</v>
      </c>
      <c r="AD43" s="56">
        <v>5.8753683989035217</v>
      </c>
      <c r="AE43" s="56">
        <v>5.8798028172089074</v>
      </c>
      <c r="AF43" s="58">
        <v>7.2266571844288556</v>
      </c>
      <c r="AG43" s="56">
        <v>9.2088424604839467</v>
      </c>
      <c r="AH43" s="56">
        <v>6.4664930438491748</v>
      </c>
      <c r="AI43" s="56">
        <v>7.1145151776562683</v>
      </c>
      <c r="AJ43" s="56">
        <v>6.7842819037285889</v>
      </c>
      <c r="AK43" s="56">
        <v>7.2182565349113625</v>
      </c>
      <c r="AL43" s="56">
        <v>6.8378055061763749</v>
      </c>
      <c r="AM43" s="56">
        <v>7.9829250503307225</v>
      </c>
      <c r="AN43" s="56">
        <v>8.353003998133067</v>
      </c>
      <c r="AO43" s="58">
        <v>7.3869184240581873</v>
      </c>
      <c r="AP43" s="56">
        <v>9.2120948392423472</v>
      </c>
      <c r="AQ43" s="56" t="s">
        <v>197</v>
      </c>
      <c r="AR43" s="56">
        <v>6.6315550844846953</v>
      </c>
      <c r="AS43" s="56">
        <v>6.304446384608215</v>
      </c>
      <c r="AT43" s="56">
        <v>8.6525157070798961</v>
      </c>
      <c r="AU43" s="56">
        <v>7.9993973611692288</v>
      </c>
      <c r="AV43" s="56">
        <v>9.0288544249763749</v>
      </c>
      <c r="AW43" s="56">
        <v>8.341174564976269</v>
      </c>
      <c r="AX43" s="58">
        <v>10.152006501457869</v>
      </c>
      <c r="AY43" s="38">
        <v>7.5948628582065085</v>
      </c>
      <c r="AZ43" s="38" t="s">
        <v>197</v>
      </c>
      <c r="BA43" s="38" t="s">
        <v>197</v>
      </c>
      <c r="BB43" s="38" t="s">
        <v>197</v>
      </c>
      <c r="BC43" s="38">
        <v>9.5395903392541879</v>
      </c>
      <c r="BD43" s="38">
        <v>9.5432914846234169</v>
      </c>
      <c r="BE43" s="38">
        <v>3.1087960662729608</v>
      </c>
      <c r="BF43" s="38" t="s">
        <v>199</v>
      </c>
      <c r="BG43" t="s">
        <v>199</v>
      </c>
    </row>
    <row r="44" spans="1:59" x14ac:dyDescent="0.3">
      <c r="A44" s="21" t="s">
        <v>105</v>
      </c>
      <c r="B44" s="21">
        <v>43</v>
      </c>
      <c r="D44" s="51">
        <v>5532</v>
      </c>
      <c r="E44" s="52" t="s">
        <v>190</v>
      </c>
      <c r="F44" s="53" t="s">
        <v>47</v>
      </c>
      <c r="G44" s="53">
        <v>10.401835986627491</v>
      </c>
      <c r="H44" s="53">
        <v>9.977007638287299</v>
      </c>
      <c r="I44" s="53" t="s">
        <v>197</v>
      </c>
      <c r="J44" s="53">
        <v>11.223349865090178</v>
      </c>
      <c r="K44" s="53">
        <v>9.6621651800899375</v>
      </c>
      <c r="L44" s="53">
        <v>9.2374992230082267</v>
      </c>
      <c r="M44" s="53" t="s">
        <v>197</v>
      </c>
      <c r="N44" s="53">
        <v>10.854989036239667</v>
      </c>
      <c r="O44" s="53">
        <v>9.8980133560321697</v>
      </c>
      <c r="P44" s="53">
        <v>10.087052238562794</v>
      </c>
      <c r="Q44" s="53">
        <v>9.7831277705219311</v>
      </c>
      <c r="R44" s="53">
        <v>9.2018196231918896</v>
      </c>
      <c r="S44" s="53" t="s">
        <v>197</v>
      </c>
      <c r="T44" s="53">
        <v>10.435561942855385</v>
      </c>
      <c r="U44" s="53">
        <v>11.084902763699036</v>
      </c>
      <c r="V44" s="53" t="s">
        <v>197</v>
      </c>
      <c r="W44" s="57" t="s">
        <v>197</v>
      </c>
      <c r="X44" s="53">
        <v>6.9086183138310568</v>
      </c>
      <c r="Y44" s="53">
        <v>7.0806689042630477</v>
      </c>
      <c r="Z44" s="53">
        <v>7.529788818490978</v>
      </c>
      <c r="AA44" s="53">
        <v>8.5301720823720757</v>
      </c>
      <c r="AB44" s="53">
        <v>8.5303200385999709</v>
      </c>
      <c r="AC44" s="53">
        <v>7.7422372132937314</v>
      </c>
      <c r="AD44" s="53">
        <v>8.4577593927802361</v>
      </c>
      <c r="AE44" s="53">
        <v>8.4623739260523472</v>
      </c>
      <c r="AF44" s="57">
        <v>11.115033799005117</v>
      </c>
      <c r="AG44" s="53">
        <v>13.259459793430686</v>
      </c>
      <c r="AH44" s="53">
        <v>9.3002305789606261</v>
      </c>
      <c r="AI44" s="53">
        <v>9.9964350621614013</v>
      </c>
      <c r="AJ44" s="53">
        <v>9.6719870907735945</v>
      </c>
      <c r="AK44" s="53">
        <v>9.8689542832532151</v>
      </c>
      <c r="AL44" s="53">
        <v>9.6956388424470674</v>
      </c>
      <c r="AM44" s="53">
        <v>11.285517913324872</v>
      </c>
      <c r="AN44" s="53">
        <v>11.16714039212756</v>
      </c>
      <c r="AO44" s="57">
        <v>10.066486469038953</v>
      </c>
      <c r="AP44" s="53">
        <v>13.07257085288637</v>
      </c>
      <c r="AQ44" s="53" t="s">
        <v>197</v>
      </c>
      <c r="AR44" s="53">
        <v>5.6356353180000012</v>
      </c>
      <c r="AS44" s="53">
        <v>9.1685341743143702</v>
      </c>
      <c r="AT44" s="53">
        <v>12.415111470158418</v>
      </c>
      <c r="AU44" s="53">
        <v>10.993850773542539</v>
      </c>
      <c r="AV44" s="53">
        <v>12.837131981971387</v>
      </c>
      <c r="AW44" s="53">
        <v>11.256098161651403</v>
      </c>
      <c r="AX44" s="57">
        <v>14.364289761209722</v>
      </c>
      <c r="AY44" s="33">
        <v>10.761312689607109</v>
      </c>
      <c r="AZ44" s="33">
        <v>11.33324918442352</v>
      </c>
      <c r="BA44" s="33" t="s">
        <v>197</v>
      </c>
      <c r="BB44" s="33" t="s">
        <v>197</v>
      </c>
      <c r="BC44" s="33">
        <v>13.457014469634753</v>
      </c>
      <c r="BD44" s="33">
        <v>13.461346173073531</v>
      </c>
      <c r="BE44" s="33">
        <v>5.1064270544770567</v>
      </c>
      <c r="BF44" s="33" t="s">
        <v>199</v>
      </c>
      <c r="BG44" t="s">
        <v>199</v>
      </c>
    </row>
    <row r="45" spans="1:59" x14ac:dyDescent="0.3">
      <c r="A45" s="21" t="s">
        <v>106</v>
      </c>
      <c r="B45" s="21">
        <v>44</v>
      </c>
      <c r="D45" s="54">
        <v>5540</v>
      </c>
      <c r="E45" s="55" t="s">
        <v>114</v>
      </c>
      <c r="F45" s="56" t="s">
        <v>108</v>
      </c>
      <c r="G45" s="56">
        <v>5.1068998287181655</v>
      </c>
      <c r="H45" s="56">
        <v>4.8244285636604998</v>
      </c>
      <c r="I45" s="56">
        <v>5.1451411174991257</v>
      </c>
      <c r="J45" s="56">
        <v>6.0801086954363326</v>
      </c>
      <c r="K45" s="56">
        <v>5.1537595418500839</v>
      </c>
      <c r="L45" s="56">
        <v>5.078144003527</v>
      </c>
      <c r="M45" s="56">
        <v>5.1293179190981677</v>
      </c>
      <c r="N45" s="56">
        <v>6.1092526308236668</v>
      </c>
      <c r="O45" s="56">
        <v>5.3532829584183759</v>
      </c>
      <c r="P45" s="56">
        <v>5.4885887729824585</v>
      </c>
      <c r="Q45" s="56">
        <v>5.3298077069633747</v>
      </c>
      <c r="R45" s="56">
        <v>5.0101159924748337</v>
      </c>
      <c r="S45" s="56">
        <v>4.9186835491578753</v>
      </c>
      <c r="T45" s="56">
        <v>5.5697233649972091</v>
      </c>
      <c r="U45" s="56">
        <v>5.8689774045299581</v>
      </c>
      <c r="V45" s="56">
        <v>4.3153855239152081</v>
      </c>
      <c r="W45" s="58">
        <v>4.3738625224274177</v>
      </c>
      <c r="X45" s="56">
        <v>4.2292644711786682</v>
      </c>
      <c r="Y45" s="56">
        <v>4.6469677353226677</v>
      </c>
      <c r="Z45" s="56">
        <v>5.0170078735786676</v>
      </c>
      <c r="AA45" s="56">
        <v>5.8308267516640013</v>
      </c>
      <c r="AB45" s="56">
        <v>5.6808305845760003</v>
      </c>
      <c r="AC45" s="56">
        <v>5.135172769856001</v>
      </c>
      <c r="AD45" s="56">
        <v>5.7042411639840012</v>
      </c>
      <c r="AE45" s="56">
        <v>5.7085464244746671</v>
      </c>
      <c r="AF45" s="58">
        <v>7.0161720237173357</v>
      </c>
      <c r="AG45" s="56">
        <v>7.0217595999869165</v>
      </c>
      <c r="AH45" s="56">
        <v>5.0287068594553332</v>
      </c>
      <c r="AI45" s="56">
        <v>5.5288037205660405</v>
      </c>
      <c r="AJ45" s="56">
        <v>5.3074368357320409</v>
      </c>
      <c r="AK45" s="56">
        <v>5.6008867305555006</v>
      </c>
      <c r="AL45" s="56">
        <v>5.3252280752847083</v>
      </c>
      <c r="AM45" s="56">
        <v>6.1640783678416264</v>
      </c>
      <c r="AN45" s="56">
        <v>6.5094581192310415</v>
      </c>
      <c r="AO45" s="58">
        <v>5.749526409337042</v>
      </c>
      <c r="AP45" s="56">
        <v>7.1966929120660836</v>
      </c>
      <c r="AQ45" s="56" t="s">
        <v>197</v>
      </c>
      <c r="AR45" s="56">
        <v>5.1158885934163338</v>
      </c>
      <c r="AS45" s="56">
        <v>4.8490217085823328</v>
      </c>
      <c r="AT45" s="56">
        <v>6.6960830685963337</v>
      </c>
      <c r="AU45" s="56">
        <v>6.4243604184265424</v>
      </c>
      <c r="AV45" s="56">
        <v>7.0015739954322083</v>
      </c>
      <c r="AW45" s="56">
        <v>6.4753576482022916</v>
      </c>
      <c r="AX45" s="58">
        <v>7.8536487624185423</v>
      </c>
      <c r="AY45" s="38">
        <v>5.8766374303786666</v>
      </c>
      <c r="AZ45" s="38">
        <v>6.1913454669358341</v>
      </c>
      <c r="BA45" s="38" t="s">
        <v>197</v>
      </c>
      <c r="BB45" s="38" t="s">
        <v>197</v>
      </c>
      <c r="BC45" s="38">
        <v>7.4711006745076673</v>
      </c>
      <c r="BD45" s="38">
        <v>7.4743531985904568</v>
      </c>
      <c r="BE45" s="38">
        <v>2.2884173474242502</v>
      </c>
      <c r="BF45" s="38" t="s">
        <v>199</v>
      </c>
      <c r="BG45" t="s">
        <v>199</v>
      </c>
    </row>
    <row r="46" spans="1:59" x14ac:dyDescent="0.3">
      <c r="A46" s="21" t="s">
        <v>109</v>
      </c>
      <c r="B46" s="21">
        <v>45</v>
      </c>
      <c r="D46" s="51">
        <v>5720</v>
      </c>
      <c r="E46" s="52" t="s">
        <v>116</v>
      </c>
      <c r="F46" s="53" t="s">
        <v>117</v>
      </c>
      <c r="G46" s="53">
        <v>4.2598514357032062</v>
      </c>
      <c r="H46" s="53">
        <v>4.1539049232780245</v>
      </c>
      <c r="I46" s="53">
        <v>4.4010463467192107</v>
      </c>
      <c r="J46" s="53">
        <v>5.0101394974274216</v>
      </c>
      <c r="K46" s="53">
        <v>4.3366048720916259</v>
      </c>
      <c r="L46" s="53">
        <v>4.173704244186176</v>
      </c>
      <c r="M46" s="53">
        <v>4.3232220163166151</v>
      </c>
      <c r="N46" s="53">
        <v>4.8149059283161808</v>
      </c>
      <c r="O46" s="53">
        <v>4.5149809057740811</v>
      </c>
      <c r="P46" s="53">
        <v>4.4951140852875584</v>
      </c>
      <c r="Q46" s="53">
        <v>4.3942855473695994</v>
      </c>
      <c r="R46" s="53">
        <v>4.1211913300186493</v>
      </c>
      <c r="S46" s="53">
        <v>4.2424403881298369</v>
      </c>
      <c r="T46" s="53">
        <v>4.6923715291028802</v>
      </c>
      <c r="U46" s="53">
        <v>4.9153972585378689</v>
      </c>
      <c r="V46" s="53">
        <v>3.8907659257671954</v>
      </c>
      <c r="W46" s="57">
        <v>3.9205621080105653</v>
      </c>
      <c r="X46" s="53">
        <v>3.0199371105403428</v>
      </c>
      <c r="Y46" s="53">
        <v>3.1643606137118039</v>
      </c>
      <c r="Z46" s="53">
        <v>3.3461420005397984</v>
      </c>
      <c r="AA46" s="53">
        <v>3.8906413205242063</v>
      </c>
      <c r="AB46" s="53">
        <v>3.7892976077698419</v>
      </c>
      <c r="AC46" s="53">
        <v>3.5006631861754127</v>
      </c>
      <c r="AD46" s="53">
        <v>3.7539480383772705</v>
      </c>
      <c r="AE46" s="53">
        <v>3.7554122512320571</v>
      </c>
      <c r="AF46" s="57">
        <v>4.9391531060227774</v>
      </c>
      <c r="AG46" s="53">
        <v>5.8957989707295715</v>
      </c>
      <c r="AH46" s="53">
        <v>4.1781938574785427</v>
      </c>
      <c r="AI46" s="53">
        <v>4.4770314791813712</v>
      </c>
      <c r="AJ46" s="53">
        <v>4.326870906617339</v>
      </c>
      <c r="AK46" s="53">
        <v>4.4105623797193756</v>
      </c>
      <c r="AL46" s="53">
        <v>4.3363463471408403</v>
      </c>
      <c r="AM46" s="53">
        <v>5.0244055918712016</v>
      </c>
      <c r="AN46" s="53">
        <v>4.9307959465422915</v>
      </c>
      <c r="AO46" s="57">
        <v>4.4897132290709791</v>
      </c>
      <c r="AP46" s="53">
        <v>5.7622993552293647</v>
      </c>
      <c r="AQ46" s="53" t="s">
        <v>197</v>
      </c>
      <c r="AR46" s="53">
        <v>4.3255015463860405</v>
      </c>
      <c r="AS46" s="53">
        <v>4.1292505718588783</v>
      </c>
      <c r="AT46" s="53">
        <v>5.4971961085917016</v>
      </c>
      <c r="AU46" s="53">
        <v>4.9049707060267664</v>
      </c>
      <c r="AV46" s="53">
        <v>5.6743691250515411</v>
      </c>
      <c r="AW46" s="53">
        <v>5.0351847199774973</v>
      </c>
      <c r="AX46" s="57">
        <v>6.3386502876429409</v>
      </c>
      <c r="AY46" s="33">
        <v>4.8164832072111707</v>
      </c>
      <c r="AZ46" s="33">
        <v>5.0543954020812878</v>
      </c>
      <c r="BA46" s="33" t="s">
        <v>197</v>
      </c>
      <c r="BB46" s="33" t="s">
        <v>197</v>
      </c>
      <c r="BC46" s="33">
        <v>6.1027756633305819</v>
      </c>
      <c r="BD46" s="33">
        <v>6.1045093917620719</v>
      </c>
      <c r="BE46" s="33">
        <v>2.2549647542639493</v>
      </c>
      <c r="BF46" s="33" t="s">
        <v>199</v>
      </c>
      <c r="BG46" t="s">
        <v>199</v>
      </c>
    </row>
    <row r="47" spans="1:59" x14ac:dyDescent="0.3">
      <c r="A47" s="21" t="s">
        <v>111</v>
      </c>
      <c r="B47" s="21">
        <v>46</v>
      </c>
      <c r="D47" s="54">
        <v>5740</v>
      </c>
      <c r="E47" s="55" t="s">
        <v>116</v>
      </c>
      <c r="F47" s="56" t="s">
        <v>108</v>
      </c>
      <c r="G47" s="56">
        <v>6.3445442829459315</v>
      </c>
      <c r="H47" s="56">
        <v>6.132651258095569</v>
      </c>
      <c r="I47" s="56">
        <v>6.5665130330762613</v>
      </c>
      <c r="J47" s="56">
        <v>7.5430150468859622</v>
      </c>
      <c r="K47" s="56">
        <v>6.4980511557227727</v>
      </c>
      <c r="L47" s="56">
        <v>6.2779867757398122</v>
      </c>
      <c r="M47" s="56">
        <v>6.4712854441727519</v>
      </c>
      <c r="N47" s="56">
        <v>7.4395480001964591</v>
      </c>
      <c r="O47" s="56">
        <v>6.6735400073826394</v>
      </c>
      <c r="P47" s="56">
        <v>6.7999643141392161</v>
      </c>
      <c r="Q47" s="56">
        <v>6.6134125062787206</v>
      </c>
      <c r="R47" s="56">
        <v>6.3089083591835386</v>
      </c>
      <c r="S47" s="56">
        <v>6.2493011158975111</v>
      </c>
      <c r="T47" s="56">
        <v>7.0132159860648207</v>
      </c>
      <c r="U47" s="56">
        <v>7.3082147651805958</v>
      </c>
      <c r="V47" s="56">
        <v>5.6214785310493287</v>
      </c>
      <c r="W47" s="58">
        <v>5.6810708955360694</v>
      </c>
      <c r="X47" s="56">
        <v>4.3480842078336446</v>
      </c>
      <c r="Y47" s="56">
        <v>4.6369312141765668</v>
      </c>
      <c r="Z47" s="56">
        <v>5.0004939878325549</v>
      </c>
      <c r="AA47" s="56">
        <v>5.8327030722192328</v>
      </c>
      <c r="AB47" s="56">
        <v>5.7206472545630245</v>
      </c>
      <c r="AC47" s="56">
        <v>5.2189047512512658</v>
      </c>
      <c r="AD47" s="56">
        <v>5.6499481157778826</v>
      </c>
      <c r="AE47" s="56">
        <v>5.6528765414874558</v>
      </c>
      <c r="AF47" s="58">
        <v>6.9176736888632355</v>
      </c>
      <c r="AG47" s="56">
        <v>8.710123274473462</v>
      </c>
      <c r="AH47" s="56">
        <v>6.3171765382753859</v>
      </c>
      <c r="AI47" s="56">
        <v>6.8393254418039442</v>
      </c>
      <c r="AJ47" s="56">
        <v>6.6145306365529786</v>
      </c>
      <c r="AK47" s="56">
        <v>6.72149251085537</v>
      </c>
      <c r="AL47" s="56">
        <v>6.6334815175999804</v>
      </c>
      <c r="AM47" s="56">
        <v>7.647073575650623</v>
      </c>
      <c r="AN47" s="56">
        <v>7.7619596445012018</v>
      </c>
      <c r="AO47" s="58">
        <v>6.8797942095585798</v>
      </c>
      <c r="AP47" s="56">
        <v>8.775439938932287</v>
      </c>
      <c r="AQ47" s="56" t="s">
        <v>197</v>
      </c>
      <c r="AR47" s="56">
        <v>6.460739236336182</v>
      </c>
      <c r="AS47" s="56">
        <v>6.1588688951343782</v>
      </c>
      <c r="AT47" s="56">
        <v>8.2452334456569627</v>
      </c>
      <c r="AU47" s="56">
        <v>7.3477827320600699</v>
      </c>
      <c r="AV47" s="56">
        <v>8.5995794785766435</v>
      </c>
      <c r="AW47" s="56">
        <v>7.6233160279369532</v>
      </c>
      <c r="AX47" s="58">
        <v>9.5958259083002027</v>
      </c>
      <c r="AY47" s="38">
        <v>7.321860414183079</v>
      </c>
      <c r="AZ47" s="38">
        <v>7.6314989222723337</v>
      </c>
      <c r="BA47" s="38" t="s">
        <v>197</v>
      </c>
      <c r="BB47" s="38" t="s">
        <v>197</v>
      </c>
      <c r="BC47" s="38">
        <v>9.0636555877738036</v>
      </c>
      <c r="BD47" s="38">
        <v>9.0671230446367836</v>
      </c>
      <c r="BE47" s="38">
        <v>3.2259817306171983</v>
      </c>
      <c r="BF47" s="38" t="s">
        <v>199</v>
      </c>
      <c r="BG47" t="s">
        <v>199</v>
      </c>
    </row>
    <row r="48" spans="1:59" x14ac:dyDescent="0.3">
      <c r="A48" s="21" t="s">
        <v>112</v>
      </c>
      <c r="B48" s="21">
        <v>47</v>
      </c>
      <c r="D48" s="51">
        <v>2750</v>
      </c>
      <c r="E48" s="52" t="s">
        <v>21</v>
      </c>
      <c r="F48" s="53" t="s">
        <v>118</v>
      </c>
      <c r="G48" s="53" t="s">
        <v>197</v>
      </c>
      <c r="H48" s="53" t="s">
        <v>197</v>
      </c>
      <c r="I48" s="53" t="s">
        <v>197</v>
      </c>
      <c r="J48" s="53" t="s">
        <v>197</v>
      </c>
      <c r="K48" s="53" t="s">
        <v>197</v>
      </c>
      <c r="L48" s="53" t="s">
        <v>197</v>
      </c>
      <c r="M48" s="53" t="s">
        <v>197</v>
      </c>
      <c r="N48" s="53" t="s">
        <v>197</v>
      </c>
      <c r="O48" s="53" t="s">
        <v>197</v>
      </c>
      <c r="P48" s="53" t="s">
        <v>197</v>
      </c>
      <c r="Q48" s="53" t="s">
        <v>197</v>
      </c>
      <c r="R48" s="53" t="s">
        <v>197</v>
      </c>
      <c r="S48" s="53" t="s">
        <v>197</v>
      </c>
      <c r="T48" s="53" t="s">
        <v>197</v>
      </c>
      <c r="U48" s="53" t="s">
        <v>197</v>
      </c>
      <c r="V48" s="53" t="s">
        <v>197</v>
      </c>
      <c r="W48" s="57" t="s">
        <v>197</v>
      </c>
      <c r="X48" s="53">
        <v>7.0469984179699861</v>
      </c>
      <c r="Y48" s="53">
        <v>7.3220908049632447</v>
      </c>
      <c r="Z48" s="53">
        <v>7.6683410655879962</v>
      </c>
      <c r="AA48" s="53">
        <v>8.1962193071488993</v>
      </c>
      <c r="AB48" s="53">
        <v>8.7059382739017934</v>
      </c>
      <c r="AC48" s="53" t="s">
        <v>197</v>
      </c>
      <c r="AD48" s="53" t="s">
        <v>197</v>
      </c>
      <c r="AE48" s="53" t="s">
        <v>197</v>
      </c>
      <c r="AF48" s="57" t="s">
        <v>197</v>
      </c>
      <c r="AG48" s="53" t="s">
        <v>197</v>
      </c>
      <c r="AH48" s="53" t="s">
        <v>197</v>
      </c>
      <c r="AI48" s="53" t="s">
        <v>197</v>
      </c>
      <c r="AJ48" s="53" t="s">
        <v>197</v>
      </c>
      <c r="AK48" s="53" t="s">
        <v>197</v>
      </c>
      <c r="AL48" s="53" t="s">
        <v>197</v>
      </c>
      <c r="AM48" s="53" t="s">
        <v>197</v>
      </c>
      <c r="AN48" s="53">
        <v>11.160583344374183</v>
      </c>
      <c r="AO48" s="57" t="s">
        <v>197</v>
      </c>
      <c r="AP48" s="53" t="s">
        <v>197</v>
      </c>
      <c r="AQ48" s="53" t="s">
        <v>197</v>
      </c>
      <c r="AR48" s="53" t="s">
        <v>197</v>
      </c>
      <c r="AS48" s="53" t="s">
        <v>197</v>
      </c>
      <c r="AT48" s="53" t="s">
        <v>197</v>
      </c>
      <c r="AU48" s="53" t="s">
        <v>197</v>
      </c>
      <c r="AV48" s="53" t="s">
        <v>197</v>
      </c>
      <c r="AW48" s="53" t="s">
        <v>197</v>
      </c>
      <c r="AX48" s="57" t="s">
        <v>197</v>
      </c>
      <c r="AY48" s="33" t="s">
        <v>197</v>
      </c>
      <c r="AZ48" s="33" t="s">
        <v>197</v>
      </c>
      <c r="BA48" s="33" t="s">
        <v>197</v>
      </c>
      <c r="BB48" s="33" t="s">
        <v>197</v>
      </c>
      <c r="BC48" s="33" t="s">
        <v>197</v>
      </c>
      <c r="BD48" s="33" t="s">
        <v>197</v>
      </c>
      <c r="BE48" s="33">
        <v>4.0779428210467206</v>
      </c>
      <c r="BF48" s="33" t="s">
        <v>199</v>
      </c>
      <c r="BG48" t="s">
        <v>199</v>
      </c>
    </row>
    <row r="49" spans="1:59" x14ac:dyDescent="0.3">
      <c r="A49" s="21" t="s">
        <v>113</v>
      </c>
      <c r="B49" s="21">
        <v>48</v>
      </c>
      <c r="D49" s="54">
        <v>2444</v>
      </c>
      <c r="E49" s="55" t="s">
        <v>183</v>
      </c>
      <c r="F49" s="56" t="s">
        <v>119</v>
      </c>
      <c r="G49" s="56" t="s">
        <v>197</v>
      </c>
      <c r="H49" s="56" t="s">
        <v>197</v>
      </c>
      <c r="I49" s="56" t="s">
        <v>197</v>
      </c>
      <c r="J49" s="56" t="s">
        <v>197</v>
      </c>
      <c r="K49" s="56" t="s">
        <v>197</v>
      </c>
      <c r="L49" s="56" t="s">
        <v>197</v>
      </c>
      <c r="M49" s="56" t="s">
        <v>197</v>
      </c>
      <c r="N49" s="56" t="s">
        <v>197</v>
      </c>
      <c r="O49" s="56" t="s">
        <v>197</v>
      </c>
      <c r="P49" s="56" t="s">
        <v>197</v>
      </c>
      <c r="Q49" s="56" t="s">
        <v>197</v>
      </c>
      <c r="R49" s="56" t="s">
        <v>197</v>
      </c>
      <c r="S49" s="56" t="s">
        <v>197</v>
      </c>
      <c r="T49" s="56" t="s">
        <v>197</v>
      </c>
      <c r="U49" s="56" t="s">
        <v>197</v>
      </c>
      <c r="V49" s="56" t="s">
        <v>197</v>
      </c>
      <c r="W49" s="58" t="s">
        <v>197</v>
      </c>
      <c r="X49" s="56">
        <v>6.4779269923678662</v>
      </c>
      <c r="Y49" s="56">
        <v>6.7667739987107867</v>
      </c>
      <c r="Z49" s="56">
        <v>7.1303367723667739</v>
      </c>
      <c r="AA49" s="56">
        <v>7.8870195168763511</v>
      </c>
      <c r="AB49" s="56">
        <v>7.8353847711218236</v>
      </c>
      <c r="AC49" s="56">
        <v>7.1976948560312852</v>
      </c>
      <c r="AD49" s="56" t="s">
        <v>197</v>
      </c>
      <c r="AE49" s="56" t="s">
        <v>197</v>
      </c>
      <c r="AF49" s="58" t="s">
        <v>197</v>
      </c>
      <c r="AG49" s="56" t="s">
        <v>197</v>
      </c>
      <c r="AH49" s="56" t="s">
        <v>197</v>
      </c>
      <c r="AI49" s="56" t="s">
        <v>197</v>
      </c>
      <c r="AJ49" s="56" t="s">
        <v>197</v>
      </c>
      <c r="AK49" s="56" t="s">
        <v>197</v>
      </c>
      <c r="AL49" s="56" t="s">
        <v>197</v>
      </c>
      <c r="AM49" s="56" t="s">
        <v>197</v>
      </c>
      <c r="AN49" s="56">
        <v>12.096794160055172</v>
      </c>
      <c r="AO49" s="58" t="s">
        <v>197</v>
      </c>
      <c r="AP49" s="56" t="s">
        <v>197</v>
      </c>
      <c r="AQ49" s="56" t="s">
        <v>197</v>
      </c>
      <c r="AR49" s="56" t="s">
        <v>197</v>
      </c>
      <c r="AS49" s="56" t="s">
        <v>197</v>
      </c>
      <c r="AT49" s="56" t="s">
        <v>197</v>
      </c>
      <c r="AU49" s="56" t="s">
        <v>197</v>
      </c>
      <c r="AV49" s="56" t="s">
        <v>197</v>
      </c>
      <c r="AW49" s="56" t="s">
        <v>197</v>
      </c>
      <c r="AX49" s="58" t="s">
        <v>197</v>
      </c>
      <c r="AY49" s="38" t="s">
        <v>197</v>
      </c>
      <c r="AZ49" s="38" t="s">
        <v>197</v>
      </c>
      <c r="BA49" s="38" t="s">
        <v>197</v>
      </c>
      <c r="BB49" s="38" t="s">
        <v>197</v>
      </c>
      <c r="BC49" s="38" t="s">
        <v>197</v>
      </c>
      <c r="BD49" s="38" t="s">
        <v>197</v>
      </c>
      <c r="BE49" s="38">
        <v>5.6428246066843988</v>
      </c>
      <c r="BF49" s="38" t="s">
        <v>199</v>
      </c>
      <c r="BG49" t="s">
        <v>199</v>
      </c>
    </row>
    <row r="50" spans="1:59" x14ac:dyDescent="0.3">
      <c r="A50" s="21" t="s">
        <v>115</v>
      </c>
      <c r="B50" s="21">
        <v>49</v>
      </c>
      <c r="D50" s="51">
        <v>2441</v>
      </c>
      <c r="E50" s="52" t="s">
        <v>184</v>
      </c>
      <c r="F50" s="53" t="s">
        <v>119</v>
      </c>
      <c r="G50" s="53" t="s">
        <v>197</v>
      </c>
      <c r="H50" s="53" t="s">
        <v>197</v>
      </c>
      <c r="I50" s="53" t="s">
        <v>197</v>
      </c>
      <c r="J50" s="53" t="s">
        <v>197</v>
      </c>
      <c r="K50" s="53" t="s">
        <v>197</v>
      </c>
      <c r="L50" s="53" t="s">
        <v>197</v>
      </c>
      <c r="M50" s="53" t="s">
        <v>197</v>
      </c>
      <c r="N50" s="53" t="s">
        <v>197</v>
      </c>
      <c r="O50" s="53" t="s">
        <v>197</v>
      </c>
      <c r="P50" s="53" t="s">
        <v>197</v>
      </c>
      <c r="Q50" s="53" t="s">
        <v>197</v>
      </c>
      <c r="R50" s="53" t="s">
        <v>197</v>
      </c>
      <c r="S50" s="53" t="s">
        <v>197</v>
      </c>
      <c r="T50" s="53" t="s">
        <v>197</v>
      </c>
      <c r="U50" s="53" t="s">
        <v>197</v>
      </c>
      <c r="V50" s="53" t="s">
        <v>197</v>
      </c>
      <c r="W50" s="57" t="s">
        <v>197</v>
      </c>
      <c r="X50" s="53">
        <v>7.5050852146964262</v>
      </c>
      <c r="Y50" s="53">
        <v>7.7939322210393476</v>
      </c>
      <c r="Z50" s="53">
        <v>8.1574949946953339</v>
      </c>
      <c r="AA50" s="53">
        <v>8.9292830071803326</v>
      </c>
      <c r="AB50" s="53">
        <v>8.8776482614258043</v>
      </c>
      <c r="AC50" s="53">
        <v>8.2248530783598461</v>
      </c>
      <c r="AD50" s="53" t="s">
        <v>197</v>
      </c>
      <c r="AE50" s="53" t="s">
        <v>197</v>
      </c>
      <c r="AF50" s="57" t="s">
        <v>197</v>
      </c>
      <c r="AG50" s="53" t="s">
        <v>197</v>
      </c>
      <c r="AH50" s="53" t="s">
        <v>197</v>
      </c>
      <c r="AI50" s="53" t="s">
        <v>197</v>
      </c>
      <c r="AJ50" s="53" t="s">
        <v>197</v>
      </c>
      <c r="AK50" s="53" t="s">
        <v>197</v>
      </c>
      <c r="AL50" s="53" t="s">
        <v>197</v>
      </c>
      <c r="AM50" s="53" t="s">
        <v>197</v>
      </c>
      <c r="AN50" s="53">
        <v>12.033550016226044</v>
      </c>
      <c r="AO50" s="57" t="s">
        <v>197</v>
      </c>
      <c r="AP50" s="53" t="s">
        <v>197</v>
      </c>
      <c r="AQ50" s="53" t="s">
        <v>197</v>
      </c>
      <c r="AR50" s="53" t="s">
        <v>197</v>
      </c>
      <c r="AS50" s="53" t="s">
        <v>197</v>
      </c>
      <c r="AT50" s="53" t="s">
        <v>197</v>
      </c>
      <c r="AU50" s="53" t="s">
        <v>197</v>
      </c>
      <c r="AV50" s="53" t="s">
        <v>197</v>
      </c>
      <c r="AW50" s="53" t="s">
        <v>197</v>
      </c>
      <c r="AX50" s="57" t="s">
        <v>197</v>
      </c>
      <c r="AY50" s="33" t="s">
        <v>197</v>
      </c>
      <c r="AZ50" s="33" t="s">
        <v>197</v>
      </c>
      <c r="BA50" s="33" t="s">
        <v>197</v>
      </c>
      <c r="BB50" s="33" t="s">
        <v>197</v>
      </c>
      <c r="BC50" s="33" t="s">
        <v>197</v>
      </c>
      <c r="BD50" s="33" t="s">
        <v>197</v>
      </c>
      <c r="BE50" s="33">
        <v>6.4282985414062388</v>
      </c>
      <c r="BF50" s="33" t="s">
        <v>199</v>
      </c>
      <c r="BG50" t="s">
        <v>199</v>
      </c>
    </row>
    <row r="51" spans="1:59" x14ac:dyDescent="0.3">
      <c r="A51" t="s">
        <v>191</v>
      </c>
      <c r="B51" s="21">
        <v>50</v>
      </c>
      <c r="D51" s="54">
        <v>2442</v>
      </c>
      <c r="E51" s="55" t="s">
        <v>185</v>
      </c>
      <c r="F51" s="56" t="s">
        <v>120</v>
      </c>
      <c r="G51" s="56" t="s">
        <v>197</v>
      </c>
      <c r="H51" s="56" t="s">
        <v>197</v>
      </c>
      <c r="I51" s="56" t="s">
        <v>197</v>
      </c>
      <c r="J51" s="56" t="s">
        <v>197</v>
      </c>
      <c r="K51" s="56" t="s">
        <v>197</v>
      </c>
      <c r="L51" s="56" t="s">
        <v>197</v>
      </c>
      <c r="M51" s="56" t="s">
        <v>197</v>
      </c>
      <c r="N51" s="56" t="s">
        <v>197</v>
      </c>
      <c r="O51" s="56" t="s">
        <v>197</v>
      </c>
      <c r="P51" s="56" t="s">
        <v>197</v>
      </c>
      <c r="Q51" s="56" t="s">
        <v>197</v>
      </c>
      <c r="R51" s="56" t="s">
        <v>197</v>
      </c>
      <c r="S51" s="56" t="s">
        <v>197</v>
      </c>
      <c r="T51" s="56" t="s">
        <v>197</v>
      </c>
      <c r="U51" s="56" t="s">
        <v>197</v>
      </c>
      <c r="V51" s="56" t="s">
        <v>197</v>
      </c>
      <c r="W51" s="58" t="s">
        <v>197</v>
      </c>
      <c r="X51" s="56">
        <v>7.9285909602800144</v>
      </c>
      <c r="Y51" s="56">
        <v>8.1452262150372068</v>
      </c>
      <c r="Z51" s="56">
        <v>8.4178982952791976</v>
      </c>
      <c r="AA51" s="56">
        <v>9.0986998634770302</v>
      </c>
      <c r="AB51" s="56">
        <v>9.0599738041611335</v>
      </c>
      <c r="AC51" s="56">
        <v>8.4684168580275792</v>
      </c>
      <c r="AD51" s="56" t="s">
        <v>197</v>
      </c>
      <c r="AE51" s="56" t="s">
        <v>197</v>
      </c>
      <c r="AF51" s="58" t="s">
        <v>197</v>
      </c>
      <c r="AG51" s="56" t="s">
        <v>197</v>
      </c>
      <c r="AH51" s="56" t="s">
        <v>197</v>
      </c>
      <c r="AI51" s="56" t="s">
        <v>197</v>
      </c>
      <c r="AJ51" s="56" t="s">
        <v>197</v>
      </c>
      <c r="AK51" s="56" t="s">
        <v>197</v>
      </c>
      <c r="AL51" s="56" t="s">
        <v>197</v>
      </c>
      <c r="AM51" s="56" t="s">
        <v>197</v>
      </c>
      <c r="AN51" s="56">
        <v>11.899404380956771</v>
      </c>
      <c r="AO51" s="58" t="s">
        <v>197</v>
      </c>
      <c r="AP51" s="56" t="s">
        <v>197</v>
      </c>
      <c r="AQ51" s="56" t="s">
        <v>197</v>
      </c>
      <c r="AR51" s="56" t="s">
        <v>197</v>
      </c>
      <c r="AS51" s="56" t="s">
        <v>197</v>
      </c>
      <c r="AT51" s="56" t="s">
        <v>197</v>
      </c>
      <c r="AU51" s="56" t="s">
        <v>197</v>
      </c>
      <c r="AV51" s="56" t="s">
        <v>197</v>
      </c>
      <c r="AW51" s="56" t="s">
        <v>197</v>
      </c>
      <c r="AX51" s="58" t="s">
        <v>197</v>
      </c>
      <c r="AY51" s="38" t="s">
        <v>197</v>
      </c>
      <c r="AZ51" s="38" t="s">
        <v>197</v>
      </c>
      <c r="BA51" s="38" t="s">
        <v>197</v>
      </c>
      <c r="BB51" s="38" t="s">
        <v>197</v>
      </c>
      <c r="BC51" s="38" t="s">
        <v>197</v>
      </c>
      <c r="BD51" s="38" t="s">
        <v>197</v>
      </c>
      <c r="BE51" s="38">
        <v>6.260000680713433</v>
      </c>
      <c r="BF51" s="38" t="s">
        <v>199</v>
      </c>
      <c r="BG51" t="s">
        <v>199</v>
      </c>
    </row>
    <row r="52" spans="1:59" x14ac:dyDescent="0.3">
      <c r="A52" t="s">
        <v>192</v>
      </c>
      <c r="B52" s="21">
        <v>51</v>
      </c>
      <c r="D52" s="51">
        <v>2443</v>
      </c>
      <c r="E52" s="52" t="s">
        <v>186</v>
      </c>
      <c r="F52" s="53" t="s">
        <v>121</v>
      </c>
      <c r="G52" s="53" t="s">
        <v>197</v>
      </c>
      <c r="H52" s="53" t="s">
        <v>197</v>
      </c>
      <c r="I52" s="53" t="s">
        <v>197</v>
      </c>
      <c r="J52" s="53" t="s">
        <v>197</v>
      </c>
      <c r="K52" s="53" t="s">
        <v>197</v>
      </c>
      <c r="L52" s="53" t="s">
        <v>197</v>
      </c>
      <c r="M52" s="53" t="s">
        <v>197</v>
      </c>
      <c r="N52" s="53" t="s">
        <v>197</v>
      </c>
      <c r="O52" s="53" t="s">
        <v>197</v>
      </c>
      <c r="P52" s="53" t="s">
        <v>197</v>
      </c>
      <c r="Q52" s="53" t="s">
        <v>197</v>
      </c>
      <c r="R52" s="53" t="s">
        <v>197</v>
      </c>
      <c r="S52" s="53" t="s">
        <v>197</v>
      </c>
      <c r="T52" s="53" t="s">
        <v>197</v>
      </c>
      <c r="U52" s="53" t="s">
        <v>197</v>
      </c>
      <c r="V52" s="53" t="s">
        <v>197</v>
      </c>
      <c r="W52" s="57" t="s">
        <v>197</v>
      </c>
      <c r="X52" s="53">
        <v>8.6962492642266422</v>
      </c>
      <c r="Y52" s="53">
        <v>8.9628772700816466</v>
      </c>
      <c r="Z52" s="53">
        <v>9.2984736765333302</v>
      </c>
      <c r="AA52" s="53">
        <v>10.042265860006891</v>
      </c>
      <c r="AB52" s="53">
        <v>9.99460301777194</v>
      </c>
      <c r="AC52" s="53">
        <v>9.3606503691467218</v>
      </c>
      <c r="AD52" s="53" t="s">
        <v>197</v>
      </c>
      <c r="AE52" s="53" t="s">
        <v>197</v>
      </c>
      <c r="AF52" s="57" t="s">
        <v>197</v>
      </c>
      <c r="AG52" s="53" t="s">
        <v>197</v>
      </c>
      <c r="AH52" s="53" t="s">
        <v>197</v>
      </c>
      <c r="AI52" s="53" t="s">
        <v>197</v>
      </c>
      <c r="AJ52" s="53" t="s">
        <v>197</v>
      </c>
      <c r="AK52" s="53" t="s">
        <v>197</v>
      </c>
      <c r="AL52" s="53" t="s">
        <v>197</v>
      </c>
      <c r="AM52" s="53" t="s">
        <v>197</v>
      </c>
      <c r="AN52" s="53">
        <v>10.548354390197577</v>
      </c>
      <c r="AO52" s="57" t="s">
        <v>197</v>
      </c>
      <c r="AP52" s="53" t="s">
        <v>197</v>
      </c>
      <c r="AQ52" s="53" t="s">
        <v>197</v>
      </c>
      <c r="AR52" s="53" t="s">
        <v>197</v>
      </c>
      <c r="AS52" s="53" t="s">
        <v>197</v>
      </c>
      <c r="AT52" s="53" t="s">
        <v>197</v>
      </c>
      <c r="AU52" s="53" t="s">
        <v>197</v>
      </c>
      <c r="AV52" s="53" t="s">
        <v>197</v>
      </c>
      <c r="AW52" s="53" t="s">
        <v>197</v>
      </c>
      <c r="AX52" s="57" t="s">
        <v>197</v>
      </c>
      <c r="AY52" s="33" t="s">
        <v>197</v>
      </c>
      <c r="AZ52" s="33" t="s">
        <v>197</v>
      </c>
      <c r="BA52" s="33" t="s">
        <v>197</v>
      </c>
      <c r="BB52" s="33" t="s">
        <v>197</v>
      </c>
      <c r="BC52" s="33" t="s">
        <v>197</v>
      </c>
      <c r="BD52" s="33" t="s">
        <v>197</v>
      </c>
      <c r="BE52" s="33">
        <v>7.214275985060592</v>
      </c>
      <c r="BF52" s="33" t="s">
        <v>199</v>
      </c>
      <c r="BG52" t="s">
        <v>199</v>
      </c>
    </row>
    <row r="53" spans="1:59" x14ac:dyDescent="0.3">
      <c r="A53" t="s">
        <v>193</v>
      </c>
      <c r="B53" s="21">
        <v>52</v>
      </c>
      <c r="D53" s="54">
        <v>2446</v>
      </c>
      <c r="E53" s="55" t="s">
        <v>187</v>
      </c>
      <c r="F53" s="56" t="s">
        <v>119</v>
      </c>
      <c r="G53" s="56" t="s">
        <v>197</v>
      </c>
      <c r="H53" s="56" t="s">
        <v>197</v>
      </c>
      <c r="I53" s="56" t="s">
        <v>197</v>
      </c>
      <c r="J53" s="56" t="s">
        <v>197</v>
      </c>
      <c r="K53" s="56" t="s">
        <v>197</v>
      </c>
      <c r="L53" s="56" t="s">
        <v>197</v>
      </c>
      <c r="M53" s="56" t="s">
        <v>197</v>
      </c>
      <c r="N53" s="56" t="s">
        <v>197</v>
      </c>
      <c r="O53" s="56" t="s">
        <v>197</v>
      </c>
      <c r="P53" s="56" t="s">
        <v>197</v>
      </c>
      <c r="Q53" s="56" t="s">
        <v>197</v>
      </c>
      <c r="R53" s="56" t="s">
        <v>197</v>
      </c>
      <c r="S53" s="56" t="s">
        <v>197</v>
      </c>
      <c r="T53" s="56" t="s">
        <v>197</v>
      </c>
      <c r="U53" s="56" t="s">
        <v>197</v>
      </c>
      <c r="V53" s="56" t="s">
        <v>197</v>
      </c>
      <c r="W53" s="58" t="s">
        <v>197</v>
      </c>
      <c r="X53" s="56">
        <v>7.5655062865981062</v>
      </c>
      <c r="Y53" s="56">
        <v>7.9449849007935462</v>
      </c>
      <c r="Z53" s="56">
        <v>8.2179160665970166</v>
      </c>
      <c r="AA53" s="56">
        <v>8.9443882751557524</v>
      </c>
      <c r="AB53" s="56">
        <v>8.5302270979911459</v>
      </c>
      <c r="AC53" s="56">
        <v>8.2852741502615253</v>
      </c>
      <c r="AD53" s="56" t="s">
        <v>197</v>
      </c>
      <c r="AE53" s="56" t="s">
        <v>197</v>
      </c>
      <c r="AF53" s="58" t="s">
        <v>197</v>
      </c>
      <c r="AG53" s="56" t="s">
        <v>197</v>
      </c>
      <c r="AH53" s="56" t="s">
        <v>197</v>
      </c>
      <c r="AI53" s="56" t="s">
        <v>197</v>
      </c>
      <c r="AJ53" s="56" t="s">
        <v>197</v>
      </c>
      <c r="AK53" s="56" t="s">
        <v>197</v>
      </c>
      <c r="AL53" s="56" t="s">
        <v>197</v>
      </c>
      <c r="AM53" s="56" t="s">
        <v>197</v>
      </c>
      <c r="AN53" s="56">
        <v>10.615597979941167</v>
      </c>
      <c r="AO53" s="58" t="s">
        <v>197</v>
      </c>
      <c r="AP53" s="56" t="s">
        <v>197</v>
      </c>
      <c r="AQ53" s="56" t="s">
        <v>197</v>
      </c>
      <c r="AR53" s="56" t="s">
        <v>197</v>
      </c>
      <c r="AS53" s="56" t="s">
        <v>197</v>
      </c>
      <c r="AT53" s="56" t="s">
        <v>197</v>
      </c>
      <c r="AU53" s="56" t="s">
        <v>197</v>
      </c>
      <c r="AV53" s="56" t="s">
        <v>197</v>
      </c>
      <c r="AW53" s="56" t="s">
        <v>197</v>
      </c>
      <c r="AX53" s="58" t="s">
        <v>197</v>
      </c>
      <c r="AY53" s="38" t="s">
        <v>197</v>
      </c>
      <c r="AZ53" s="38" t="s">
        <v>197</v>
      </c>
      <c r="BA53" s="38" t="s">
        <v>197</v>
      </c>
      <c r="BB53" s="38" t="s">
        <v>197</v>
      </c>
      <c r="BC53" s="38" t="s">
        <v>197</v>
      </c>
      <c r="BD53" s="38" t="s">
        <v>197</v>
      </c>
      <c r="BE53" s="38">
        <v>6.3074563976028797</v>
      </c>
      <c r="BF53" s="38" t="s">
        <v>199</v>
      </c>
      <c r="BG53" t="s">
        <v>199</v>
      </c>
    </row>
    <row r="54" spans="1:59" x14ac:dyDescent="0.3">
      <c r="A54" t="s">
        <v>194</v>
      </c>
      <c r="B54" s="21">
        <v>53</v>
      </c>
      <c r="D54" s="51">
        <v>2445</v>
      </c>
      <c r="E54" s="52" t="s">
        <v>188</v>
      </c>
      <c r="F54" s="53" t="s">
        <v>119</v>
      </c>
      <c r="G54" s="53" t="s">
        <v>197</v>
      </c>
      <c r="H54" s="53" t="s">
        <v>197</v>
      </c>
      <c r="I54" s="53" t="s">
        <v>197</v>
      </c>
      <c r="J54" s="53" t="s">
        <v>197</v>
      </c>
      <c r="K54" s="53" t="s">
        <v>197</v>
      </c>
      <c r="L54" s="53" t="s">
        <v>197</v>
      </c>
      <c r="M54" s="53" t="s">
        <v>197</v>
      </c>
      <c r="N54" s="53" t="s">
        <v>197</v>
      </c>
      <c r="O54" s="53" t="s">
        <v>197</v>
      </c>
      <c r="P54" s="53" t="s">
        <v>197</v>
      </c>
      <c r="Q54" s="53" t="s">
        <v>197</v>
      </c>
      <c r="R54" s="53" t="s">
        <v>197</v>
      </c>
      <c r="S54" s="53" t="s">
        <v>197</v>
      </c>
      <c r="T54" s="53" t="s">
        <v>197</v>
      </c>
      <c r="U54" s="53" t="s">
        <v>197</v>
      </c>
      <c r="V54" s="53" t="s">
        <v>197</v>
      </c>
      <c r="W54" s="57" t="s">
        <v>197</v>
      </c>
      <c r="X54" s="53">
        <v>7.5655062865981062</v>
      </c>
      <c r="Y54" s="53">
        <v>7.9449849007935462</v>
      </c>
      <c r="Z54" s="53">
        <v>8.2179160665970166</v>
      </c>
      <c r="AA54" s="53">
        <v>9.0199146150328513</v>
      </c>
      <c r="AB54" s="53">
        <v>8.5302270979911459</v>
      </c>
      <c r="AC54" s="53">
        <v>8.2852741502615253</v>
      </c>
      <c r="AD54" s="53" t="s">
        <v>197</v>
      </c>
      <c r="AE54" s="53" t="s">
        <v>197</v>
      </c>
      <c r="AF54" s="57" t="s">
        <v>197</v>
      </c>
      <c r="AG54" s="53" t="s">
        <v>197</v>
      </c>
      <c r="AH54" s="53" t="s">
        <v>197</v>
      </c>
      <c r="AI54" s="53" t="s">
        <v>197</v>
      </c>
      <c r="AJ54" s="53" t="s">
        <v>197</v>
      </c>
      <c r="AK54" s="53" t="s">
        <v>197</v>
      </c>
      <c r="AL54" s="53" t="s">
        <v>197</v>
      </c>
      <c r="AM54" s="53" t="s">
        <v>197</v>
      </c>
      <c r="AN54" s="53">
        <v>10.615597979941167</v>
      </c>
      <c r="AO54" s="57" t="s">
        <v>197</v>
      </c>
      <c r="AP54" s="53" t="s">
        <v>197</v>
      </c>
      <c r="AQ54" s="53" t="s">
        <v>197</v>
      </c>
      <c r="AR54" s="53" t="s">
        <v>197</v>
      </c>
      <c r="AS54" s="53" t="s">
        <v>197</v>
      </c>
      <c r="AT54" s="53" t="s">
        <v>197</v>
      </c>
      <c r="AU54" s="53" t="s">
        <v>197</v>
      </c>
      <c r="AV54" s="53" t="s">
        <v>197</v>
      </c>
      <c r="AW54" s="53" t="s">
        <v>197</v>
      </c>
      <c r="AX54" s="57" t="s">
        <v>197</v>
      </c>
      <c r="AY54" s="33" t="s">
        <v>197</v>
      </c>
      <c r="AZ54" s="33" t="s">
        <v>197</v>
      </c>
      <c r="BA54" s="33" t="s">
        <v>197</v>
      </c>
      <c r="BB54" s="33" t="s">
        <v>197</v>
      </c>
      <c r="BC54" s="33" t="s">
        <v>197</v>
      </c>
      <c r="BD54" s="33" t="s">
        <v>197</v>
      </c>
      <c r="BE54" s="33">
        <v>6.3074563976028797</v>
      </c>
      <c r="BF54" s="33" t="s">
        <v>199</v>
      </c>
      <c r="BG54" t="s">
        <v>199</v>
      </c>
    </row>
    <row r="55" spans="1:59" x14ac:dyDescent="0.3">
      <c r="D55" s="54">
        <v>2447</v>
      </c>
      <c r="E55" s="55" t="s">
        <v>189</v>
      </c>
      <c r="F55" s="56" t="s">
        <v>119</v>
      </c>
      <c r="G55" s="56" t="s">
        <v>197</v>
      </c>
      <c r="H55" s="56" t="s">
        <v>197</v>
      </c>
      <c r="I55" s="56" t="s">
        <v>197</v>
      </c>
      <c r="J55" s="56" t="s">
        <v>197</v>
      </c>
      <c r="K55" s="56" t="s">
        <v>197</v>
      </c>
      <c r="L55" s="56" t="s">
        <v>197</v>
      </c>
      <c r="M55" s="56" t="s">
        <v>197</v>
      </c>
      <c r="N55" s="56" t="s">
        <v>197</v>
      </c>
      <c r="O55" s="56" t="s">
        <v>197</v>
      </c>
      <c r="P55" s="56" t="s">
        <v>197</v>
      </c>
      <c r="Q55" s="56" t="s">
        <v>197</v>
      </c>
      <c r="R55" s="56" t="s">
        <v>197</v>
      </c>
      <c r="S55" s="56" t="s">
        <v>197</v>
      </c>
      <c r="T55" s="56" t="s">
        <v>197</v>
      </c>
      <c r="U55" s="56" t="s">
        <v>197</v>
      </c>
      <c r="V55" s="56" t="s">
        <v>197</v>
      </c>
      <c r="W55" s="58" t="s">
        <v>197</v>
      </c>
      <c r="X55" s="56">
        <v>7.5655062865981062</v>
      </c>
      <c r="Y55" s="56">
        <v>7.9449849007935462</v>
      </c>
      <c r="Z55" s="56">
        <v>8.2179160665970166</v>
      </c>
      <c r="AA55" s="56">
        <v>9.0199146150328513</v>
      </c>
      <c r="AB55" s="56">
        <v>8.5302270979911459</v>
      </c>
      <c r="AC55" s="56">
        <v>8.2852741502615253</v>
      </c>
      <c r="AD55" s="56" t="s">
        <v>197</v>
      </c>
      <c r="AE55" s="56" t="s">
        <v>197</v>
      </c>
      <c r="AF55" s="58" t="s">
        <v>197</v>
      </c>
      <c r="AG55" s="56" t="s">
        <v>197</v>
      </c>
      <c r="AH55" s="56" t="s">
        <v>197</v>
      </c>
      <c r="AI55" s="56" t="s">
        <v>197</v>
      </c>
      <c r="AJ55" s="56" t="s">
        <v>197</v>
      </c>
      <c r="AK55" s="56" t="s">
        <v>197</v>
      </c>
      <c r="AL55" s="56" t="s">
        <v>197</v>
      </c>
      <c r="AM55" s="56" t="s">
        <v>197</v>
      </c>
      <c r="AN55" s="56">
        <v>13.016125700064041</v>
      </c>
      <c r="AO55" s="58" t="s">
        <v>197</v>
      </c>
      <c r="AP55" s="56" t="s">
        <v>197</v>
      </c>
      <c r="AQ55" s="56" t="s">
        <v>197</v>
      </c>
      <c r="AR55" s="56" t="s">
        <v>197</v>
      </c>
      <c r="AS55" s="56" t="s">
        <v>197</v>
      </c>
      <c r="AT55" s="56" t="s">
        <v>197</v>
      </c>
      <c r="AU55" s="56" t="s">
        <v>197</v>
      </c>
      <c r="AV55" s="56" t="s">
        <v>197</v>
      </c>
      <c r="AW55" s="56" t="s">
        <v>197</v>
      </c>
      <c r="AX55" s="58" t="s">
        <v>197</v>
      </c>
      <c r="AY55" s="38" t="s">
        <v>197</v>
      </c>
      <c r="AZ55" s="38" t="s">
        <v>197</v>
      </c>
      <c r="BA55" s="38" t="s">
        <v>197</v>
      </c>
      <c r="BB55" s="38" t="s">
        <v>197</v>
      </c>
      <c r="BC55" s="38" t="s">
        <v>197</v>
      </c>
      <c r="BD55" s="38" t="s">
        <v>197</v>
      </c>
      <c r="BE55" s="38">
        <v>6.3074563976028797</v>
      </c>
      <c r="BF55" s="38" t="s">
        <v>199</v>
      </c>
      <c r="BG55" t="s">
        <v>199</v>
      </c>
    </row>
    <row r="56" spans="1:59" x14ac:dyDescent="0.3">
      <c r="D56" s="51">
        <v>2555</v>
      </c>
      <c r="E56" s="52" t="s">
        <v>122</v>
      </c>
      <c r="F56" s="53" t="s">
        <v>123</v>
      </c>
      <c r="G56" s="53" t="s">
        <v>197</v>
      </c>
      <c r="H56" s="53" t="s">
        <v>197</v>
      </c>
      <c r="I56" s="53" t="s">
        <v>197</v>
      </c>
      <c r="J56" s="53" t="s">
        <v>197</v>
      </c>
      <c r="K56" s="53" t="s">
        <v>197</v>
      </c>
      <c r="L56" s="53" t="s">
        <v>197</v>
      </c>
      <c r="M56" s="53" t="s">
        <v>197</v>
      </c>
      <c r="N56" s="53" t="s">
        <v>197</v>
      </c>
      <c r="O56" s="53" t="s">
        <v>197</v>
      </c>
      <c r="P56" s="53" t="s">
        <v>197</v>
      </c>
      <c r="Q56" s="53" t="s">
        <v>197</v>
      </c>
      <c r="R56" s="53" t="s">
        <v>197</v>
      </c>
      <c r="S56" s="53" t="s">
        <v>197</v>
      </c>
      <c r="T56" s="53" t="s">
        <v>197</v>
      </c>
      <c r="U56" s="53" t="s">
        <v>197</v>
      </c>
      <c r="V56" s="53" t="s">
        <v>197</v>
      </c>
      <c r="W56" s="57" t="s">
        <v>197</v>
      </c>
      <c r="X56" s="53">
        <v>8.3666437315671942</v>
      </c>
      <c r="Y56" s="53">
        <v>8.5832789863243839</v>
      </c>
      <c r="Z56" s="53">
        <v>8.8559510665663783</v>
      </c>
      <c r="AA56" s="53">
        <v>9.4914368308379515</v>
      </c>
      <c r="AB56" s="53">
        <v>10.026710954588015</v>
      </c>
      <c r="AC56" s="53" t="s">
        <v>197</v>
      </c>
      <c r="AD56" s="53" t="s">
        <v>197</v>
      </c>
      <c r="AE56" s="53" t="s">
        <v>197</v>
      </c>
      <c r="AF56" s="57" t="s">
        <v>197</v>
      </c>
      <c r="AG56" s="53" t="s">
        <v>197</v>
      </c>
      <c r="AH56" s="53" t="s">
        <v>197</v>
      </c>
      <c r="AI56" s="53" t="s">
        <v>197</v>
      </c>
      <c r="AJ56" s="53" t="s">
        <v>197</v>
      </c>
      <c r="AK56" s="53" t="s">
        <v>197</v>
      </c>
      <c r="AL56" s="53" t="s">
        <v>197</v>
      </c>
      <c r="AM56" s="53" t="s">
        <v>197</v>
      </c>
      <c r="AN56" s="53">
        <v>9.2779099420373772</v>
      </c>
      <c r="AO56" s="57" t="s">
        <v>197</v>
      </c>
      <c r="AP56" s="53" t="s">
        <v>197</v>
      </c>
      <c r="AQ56" s="53" t="s">
        <v>197</v>
      </c>
      <c r="AR56" s="53" t="s">
        <v>197</v>
      </c>
      <c r="AS56" s="53" t="s">
        <v>197</v>
      </c>
      <c r="AT56" s="53" t="s">
        <v>197</v>
      </c>
      <c r="AU56" s="53" t="s">
        <v>197</v>
      </c>
      <c r="AV56" s="53" t="s">
        <v>197</v>
      </c>
      <c r="AW56" s="53" t="s">
        <v>197</v>
      </c>
      <c r="AX56" s="57" t="s">
        <v>197</v>
      </c>
      <c r="AY56" s="33" t="s">
        <v>197</v>
      </c>
      <c r="AZ56" s="33" t="s">
        <v>197</v>
      </c>
      <c r="BA56" s="33" t="s">
        <v>197</v>
      </c>
      <c r="BB56" s="33" t="s">
        <v>197</v>
      </c>
      <c r="BC56" s="33" t="s">
        <v>197</v>
      </c>
      <c r="BD56" s="33" t="s">
        <v>197</v>
      </c>
      <c r="BE56" s="33">
        <v>6.7584745239022936</v>
      </c>
      <c r="BF56" s="33" t="s">
        <v>199</v>
      </c>
      <c r="BG56" t="s">
        <v>199</v>
      </c>
    </row>
    <row r="57" spans="1:59" x14ac:dyDescent="0.3">
      <c r="D57" s="54">
        <v>2565</v>
      </c>
      <c r="E57" s="55" t="s">
        <v>124</v>
      </c>
      <c r="F57" s="56" t="s">
        <v>125</v>
      </c>
      <c r="G57" s="56" t="s">
        <v>197</v>
      </c>
      <c r="H57" s="56" t="s">
        <v>197</v>
      </c>
      <c r="I57" s="56" t="s">
        <v>197</v>
      </c>
      <c r="J57" s="56" t="s">
        <v>197</v>
      </c>
      <c r="K57" s="56" t="s">
        <v>197</v>
      </c>
      <c r="L57" s="56" t="s">
        <v>197</v>
      </c>
      <c r="M57" s="56" t="s">
        <v>197</v>
      </c>
      <c r="N57" s="56" t="s">
        <v>197</v>
      </c>
      <c r="O57" s="56" t="s">
        <v>197</v>
      </c>
      <c r="P57" s="56" t="s">
        <v>197</v>
      </c>
      <c r="Q57" s="56" t="s">
        <v>197</v>
      </c>
      <c r="R57" s="56" t="s">
        <v>197</v>
      </c>
      <c r="S57" s="56" t="s">
        <v>197</v>
      </c>
      <c r="T57" s="56" t="s">
        <v>197</v>
      </c>
      <c r="U57" s="56" t="s">
        <v>197</v>
      </c>
      <c r="V57" s="56" t="s">
        <v>197</v>
      </c>
      <c r="W57" s="58" t="s">
        <v>197</v>
      </c>
      <c r="X57" s="56">
        <v>6.3727483588117533</v>
      </c>
      <c r="Y57" s="56">
        <v>6.5893836135689456</v>
      </c>
      <c r="Z57" s="56">
        <v>6.8620556938109365</v>
      </c>
      <c r="AA57" s="56">
        <v>7.5881730659350284</v>
      </c>
      <c r="AB57" s="56">
        <v>7.987499777906315</v>
      </c>
      <c r="AC57" s="56" t="s">
        <v>197</v>
      </c>
      <c r="AD57" s="56" t="s">
        <v>197</v>
      </c>
      <c r="AE57" s="56" t="s">
        <v>197</v>
      </c>
      <c r="AF57" s="58" t="s">
        <v>197</v>
      </c>
      <c r="AG57" s="56" t="s">
        <v>197</v>
      </c>
      <c r="AH57" s="56" t="s">
        <v>197</v>
      </c>
      <c r="AI57" s="56" t="s">
        <v>197</v>
      </c>
      <c r="AJ57" s="56" t="s">
        <v>197</v>
      </c>
      <c r="AK57" s="56" t="s">
        <v>197</v>
      </c>
      <c r="AL57" s="56" t="s">
        <v>197</v>
      </c>
      <c r="AM57" s="56" t="s">
        <v>197</v>
      </c>
      <c r="AN57" s="56">
        <v>9.1936280636840024</v>
      </c>
      <c r="AO57" s="58" t="s">
        <v>197</v>
      </c>
      <c r="AP57" s="56" t="s">
        <v>197</v>
      </c>
      <c r="AQ57" s="56" t="s">
        <v>197</v>
      </c>
      <c r="AR57" s="56" t="s">
        <v>197</v>
      </c>
      <c r="AS57" s="56" t="s">
        <v>197</v>
      </c>
      <c r="AT57" s="56" t="s">
        <v>197</v>
      </c>
      <c r="AU57" s="56" t="s">
        <v>197</v>
      </c>
      <c r="AV57" s="56" t="s">
        <v>197</v>
      </c>
      <c r="AW57" s="56" t="s">
        <v>197</v>
      </c>
      <c r="AX57" s="58" t="s">
        <v>197</v>
      </c>
      <c r="AY57" s="38" t="s">
        <v>197</v>
      </c>
      <c r="AZ57" s="38" t="s">
        <v>197</v>
      </c>
      <c r="BA57" s="38" t="s">
        <v>197</v>
      </c>
      <c r="BB57" s="38" t="s">
        <v>197</v>
      </c>
      <c r="BC57" s="38" t="s">
        <v>197</v>
      </c>
      <c r="BD57" s="38" t="s">
        <v>197</v>
      </c>
      <c r="BE57" s="38">
        <v>4.492684327589294</v>
      </c>
      <c r="BF57" s="38" t="s">
        <v>199</v>
      </c>
      <c r="BG57" t="s">
        <v>199</v>
      </c>
    </row>
    <row r="58" spans="1:59" x14ac:dyDescent="0.3">
      <c r="D58" s="51">
        <v>2570</v>
      </c>
      <c r="E58" s="52" t="s">
        <v>126</v>
      </c>
      <c r="F58" s="53" t="s">
        <v>118</v>
      </c>
      <c r="G58" s="53" t="s">
        <v>197</v>
      </c>
      <c r="H58" s="53" t="s">
        <v>197</v>
      </c>
      <c r="I58" s="53" t="s">
        <v>197</v>
      </c>
      <c r="J58" s="53" t="s">
        <v>197</v>
      </c>
      <c r="K58" s="53" t="s">
        <v>197</v>
      </c>
      <c r="L58" s="53" t="s">
        <v>197</v>
      </c>
      <c r="M58" s="53" t="s">
        <v>197</v>
      </c>
      <c r="N58" s="53" t="s">
        <v>197</v>
      </c>
      <c r="O58" s="53" t="s">
        <v>197</v>
      </c>
      <c r="P58" s="53" t="s">
        <v>197</v>
      </c>
      <c r="Q58" s="53" t="s">
        <v>197</v>
      </c>
      <c r="R58" s="53" t="s">
        <v>197</v>
      </c>
      <c r="S58" s="53" t="s">
        <v>197</v>
      </c>
      <c r="T58" s="53" t="s">
        <v>197</v>
      </c>
      <c r="U58" s="53" t="s">
        <v>197</v>
      </c>
      <c r="V58" s="53" t="s">
        <v>197</v>
      </c>
      <c r="W58" s="57" t="s">
        <v>197</v>
      </c>
      <c r="X58" s="53">
        <v>6.5183140388302858</v>
      </c>
      <c r="Y58" s="53">
        <v>6.7934064258235445</v>
      </c>
      <c r="Z58" s="53">
        <v>7.0792356145466151</v>
      </c>
      <c r="AA58" s="53">
        <v>7.9545350195421785</v>
      </c>
      <c r="AB58" s="53">
        <v>8.3887276464179745</v>
      </c>
      <c r="AC58" s="53" t="s">
        <v>197</v>
      </c>
      <c r="AD58" s="53" t="s">
        <v>197</v>
      </c>
      <c r="AE58" s="53" t="s">
        <v>197</v>
      </c>
      <c r="AF58" s="57" t="s">
        <v>197</v>
      </c>
      <c r="AG58" s="53" t="s">
        <v>197</v>
      </c>
      <c r="AH58" s="53" t="s">
        <v>197</v>
      </c>
      <c r="AI58" s="53" t="s">
        <v>197</v>
      </c>
      <c r="AJ58" s="53" t="s">
        <v>197</v>
      </c>
      <c r="AK58" s="53" t="s">
        <v>197</v>
      </c>
      <c r="AL58" s="53" t="s">
        <v>197</v>
      </c>
      <c r="AM58" s="53" t="s">
        <v>197</v>
      </c>
      <c r="AN58" s="53">
        <v>9.3705427462236841</v>
      </c>
      <c r="AO58" s="57" t="s">
        <v>197</v>
      </c>
      <c r="AP58" s="53" t="s">
        <v>197</v>
      </c>
      <c r="AQ58" s="53" t="s">
        <v>197</v>
      </c>
      <c r="AR58" s="53" t="s">
        <v>197</v>
      </c>
      <c r="AS58" s="53" t="s">
        <v>197</v>
      </c>
      <c r="AT58" s="53" t="s">
        <v>197</v>
      </c>
      <c r="AU58" s="53" t="s">
        <v>197</v>
      </c>
      <c r="AV58" s="53" t="s">
        <v>197</v>
      </c>
      <c r="AW58" s="53" t="s">
        <v>197</v>
      </c>
      <c r="AX58" s="57" t="s">
        <v>197</v>
      </c>
      <c r="AY58" s="33" t="s">
        <v>197</v>
      </c>
      <c r="AZ58" s="33" t="s">
        <v>197</v>
      </c>
      <c r="BA58" s="33" t="s">
        <v>197</v>
      </c>
      <c r="BB58" s="33" t="s">
        <v>197</v>
      </c>
      <c r="BC58" s="33" t="s">
        <v>197</v>
      </c>
      <c r="BD58" s="33" t="s">
        <v>197</v>
      </c>
      <c r="BE58" s="33">
        <v>4.1534691609238203</v>
      </c>
      <c r="BF58" s="33" t="s">
        <v>199</v>
      </c>
      <c r="BG58" t="s">
        <v>199</v>
      </c>
    </row>
    <row r="59" spans="1:59" x14ac:dyDescent="0.3">
      <c r="D59" s="54">
        <v>2575</v>
      </c>
      <c r="E59" s="55" t="s">
        <v>127</v>
      </c>
      <c r="F59" s="56" t="s">
        <v>118</v>
      </c>
      <c r="G59" s="56" t="s">
        <v>197</v>
      </c>
      <c r="H59" s="56" t="s">
        <v>197</v>
      </c>
      <c r="I59" s="56" t="s">
        <v>197</v>
      </c>
      <c r="J59" s="56" t="s">
        <v>197</v>
      </c>
      <c r="K59" s="56" t="s">
        <v>197</v>
      </c>
      <c r="L59" s="56" t="s">
        <v>197</v>
      </c>
      <c r="M59" s="56" t="s">
        <v>197</v>
      </c>
      <c r="N59" s="56" t="s">
        <v>197</v>
      </c>
      <c r="O59" s="56" t="s">
        <v>197</v>
      </c>
      <c r="P59" s="56" t="s">
        <v>197</v>
      </c>
      <c r="Q59" s="56" t="s">
        <v>197</v>
      </c>
      <c r="R59" s="56" t="s">
        <v>197</v>
      </c>
      <c r="S59" s="56" t="s">
        <v>197</v>
      </c>
      <c r="T59" s="56" t="s">
        <v>197</v>
      </c>
      <c r="U59" s="56" t="s">
        <v>197</v>
      </c>
      <c r="V59" s="56" t="s">
        <v>197</v>
      </c>
      <c r="W59" s="58" t="s">
        <v>197</v>
      </c>
      <c r="X59" s="56">
        <v>6.5183140388302858</v>
      </c>
      <c r="Y59" s="56">
        <v>6.7934064258235445</v>
      </c>
      <c r="Z59" s="56">
        <v>7.1396566864482969</v>
      </c>
      <c r="AA59" s="56">
        <v>7.9545350195421785</v>
      </c>
      <c r="AB59" s="56">
        <v>8.3887276464179745</v>
      </c>
      <c r="AC59" s="56" t="s">
        <v>197</v>
      </c>
      <c r="AD59" s="56" t="s">
        <v>197</v>
      </c>
      <c r="AE59" s="56" t="s">
        <v>197</v>
      </c>
      <c r="AF59" s="58" t="s">
        <v>197</v>
      </c>
      <c r="AG59" s="56" t="s">
        <v>197</v>
      </c>
      <c r="AH59" s="56" t="s">
        <v>197</v>
      </c>
      <c r="AI59" s="56" t="s">
        <v>197</v>
      </c>
      <c r="AJ59" s="56" t="s">
        <v>197</v>
      </c>
      <c r="AK59" s="56" t="s">
        <v>197</v>
      </c>
      <c r="AL59" s="56" t="s">
        <v>197</v>
      </c>
      <c r="AM59" s="56" t="s">
        <v>197</v>
      </c>
      <c r="AN59" s="56">
        <v>11.412512397639684</v>
      </c>
      <c r="AO59" s="58" t="s">
        <v>197</v>
      </c>
      <c r="AP59" s="56" t="s">
        <v>197</v>
      </c>
      <c r="AQ59" s="56" t="s">
        <v>197</v>
      </c>
      <c r="AR59" s="56" t="s">
        <v>197</v>
      </c>
      <c r="AS59" s="56" t="s">
        <v>197</v>
      </c>
      <c r="AT59" s="56" t="s">
        <v>197</v>
      </c>
      <c r="AU59" s="56" t="s">
        <v>197</v>
      </c>
      <c r="AV59" s="56" t="s">
        <v>197</v>
      </c>
      <c r="AW59" s="56" t="s">
        <v>197</v>
      </c>
      <c r="AX59" s="58" t="s">
        <v>197</v>
      </c>
      <c r="AY59" s="38" t="s">
        <v>197</v>
      </c>
      <c r="AZ59" s="38" t="s">
        <v>197</v>
      </c>
      <c r="BA59" s="38" t="s">
        <v>197</v>
      </c>
      <c r="BB59" s="38" t="s">
        <v>197</v>
      </c>
      <c r="BC59" s="38" t="s">
        <v>197</v>
      </c>
      <c r="BD59" s="38" t="s">
        <v>197</v>
      </c>
      <c r="BE59" s="38">
        <v>4.1534691609238203</v>
      </c>
      <c r="BF59" s="38" t="s">
        <v>199</v>
      </c>
      <c r="BG59" t="s">
        <v>199</v>
      </c>
    </row>
    <row r="60" spans="1:59" x14ac:dyDescent="0.3">
      <c r="D60" s="51">
        <v>2583</v>
      </c>
      <c r="E60" s="52" t="s">
        <v>128</v>
      </c>
      <c r="F60" s="53" t="s">
        <v>129</v>
      </c>
      <c r="G60" s="53" t="s">
        <v>197</v>
      </c>
      <c r="H60" s="53" t="s">
        <v>197</v>
      </c>
      <c r="I60" s="53" t="s">
        <v>197</v>
      </c>
      <c r="J60" s="53" t="s">
        <v>197</v>
      </c>
      <c r="K60" s="53" t="s">
        <v>197</v>
      </c>
      <c r="L60" s="53" t="s">
        <v>197</v>
      </c>
      <c r="M60" s="53" t="s">
        <v>197</v>
      </c>
      <c r="N60" s="53" t="s">
        <v>197</v>
      </c>
      <c r="O60" s="53" t="s">
        <v>197</v>
      </c>
      <c r="P60" s="53" t="s">
        <v>197</v>
      </c>
      <c r="Q60" s="53" t="s">
        <v>197</v>
      </c>
      <c r="R60" s="53" t="s">
        <v>197</v>
      </c>
      <c r="S60" s="53" t="s">
        <v>197</v>
      </c>
      <c r="T60" s="53" t="s">
        <v>197</v>
      </c>
      <c r="U60" s="53" t="s">
        <v>197</v>
      </c>
      <c r="V60" s="53" t="s">
        <v>197</v>
      </c>
      <c r="W60" s="57" t="s">
        <v>197</v>
      </c>
      <c r="X60" s="53">
        <v>8.2429899263079598</v>
      </c>
      <c r="Y60" s="53">
        <v>8.4494291460860165</v>
      </c>
      <c r="Z60" s="53">
        <v>8.9326243991550065</v>
      </c>
      <c r="AA60" s="53">
        <v>9.5938502106043977</v>
      </c>
      <c r="AB60" s="53">
        <v>9.9312470431681881</v>
      </c>
      <c r="AC60" s="53" t="s">
        <v>197</v>
      </c>
      <c r="AD60" s="53" t="s">
        <v>197</v>
      </c>
      <c r="AE60" s="53" t="s">
        <v>197</v>
      </c>
      <c r="AF60" s="57" t="s">
        <v>197</v>
      </c>
      <c r="AG60" s="53" t="s">
        <v>197</v>
      </c>
      <c r="AH60" s="53" t="s">
        <v>197</v>
      </c>
      <c r="AI60" s="53" t="s">
        <v>197</v>
      </c>
      <c r="AJ60" s="53" t="s">
        <v>197</v>
      </c>
      <c r="AK60" s="53" t="s">
        <v>197</v>
      </c>
      <c r="AL60" s="53" t="s">
        <v>197</v>
      </c>
      <c r="AM60" s="53" t="s">
        <v>197</v>
      </c>
      <c r="AN60" s="53">
        <v>8.5611950281516886</v>
      </c>
      <c r="AO60" s="57" t="s">
        <v>197</v>
      </c>
      <c r="AP60" s="53" t="s">
        <v>197</v>
      </c>
      <c r="AQ60" s="53" t="s">
        <v>197</v>
      </c>
      <c r="AR60" s="53" t="s">
        <v>197</v>
      </c>
      <c r="AS60" s="53" t="s">
        <v>197</v>
      </c>
      <c r="AT60" s="53" t="s">
        <v>197</v>
      </c>
      <c r="AU60" s="53" t="s">
        <v>197</v>
      </c>
      <c r="AV60" s="53" t="s">
        <v>197</v>
      </c>
      <c r="AW60" s="53" t="s">
        <v>197</v>
      </c>
      <c r="AX60" s="57" t="s">
        <v>197</v>
      </c>
      <c r="AY60" s="33" t="s">
        <v>197</v>
      </c>
      <c r="AZ60" s="33" t="s">
        <v>197</v>
      </c>
      <c r="BA60" s="33" t="s">
        <v>197</v>
      </c>
      <c r="BB60" s="33" t="s">
        <v>197</v>
      </c>
      <c r="BC60" s="33" t="s">
        <v>197</v>
      </c>
      <c r="BD60" s="33" t="s">
        <v>197</v>
      </c>
      <c r="BE60" s="33">
        <v>6.5978633482766362</v>
      </c>
      <c r="BF60" s="33" t="s">
        <v>199</v>
      </c>
      <c r="BG60" t="s">
        <v>199</v>
      </c>
    </row>
    <row r="62" spans="1:59" ht="24.6" x14ac:dyDescent="0.3">
      <c r="G62" s="36" t="s">
        <v>130</v>
      </c>
      <c r="H62" s="36" t="s">
        <v>28</v>
      </c>
      <c r="I62" s="36" t="s">
        <v>131</v>
      </c>
      <c r="J62" s="36" t="s">
        <v>132</v>
      </c>
      <c r="K62" s="36" t="s">
        <v>133</v>
      </c>
      <c r="L62" s="36" t="s">
        <v>134</v>
      </c>
      <c r="M62" s="36" t="s">
        <v>135</v>
      </c>
      <c r="N62" s="36" t="s">
        <v>136</v>
      </c>
      <c r="O62" s="36" t="s">
        <v>137</v>
      </c>
      <c r="P62" s="36" t="s">
        <v>138</v>
      </c>
      <c r="Q62" s="36" t="s">
        <v>139</v>
      </c>
      <c r="R62" s="36" t="s">
        <v>140</v>
      </c>
      <c r="S62" s="36" t="s">
        <v>141</v>
      </c>
      <c r="T62" s="36" t="s">
        <v>142</v>
      </c>
      <c r="U62" s="36" t="s">
        <v>143</v>
      </c>
      <c r="V62" s="36" t="s">
        <v>144</v>
      </c>
      <c r="W62" s="32" t="s">
        <v>145</v>
      </c>
      <c r="X62" s="36" t="s">
        <v>146</v>
      </c>
      <c r="Y62" s="36" t="s">
        <v>147</v>
      </c>
      <c r="Z62" s="36" t="s">
        <v>148</v>
      </c>
      <c r="AA62" s="36" t="s">
        <v>149</v>
      </c>
      <c r="AB62" s="36" t="s">
        <v>150</v>
      </c>
      <c r="AC62" s="36" t="s">
        <v>151</v>
      </c>
      <c r="AD62" s="36" t="s">
        <v>152</v>
      </c>
      <c r="AE62" s="36" t="s">
        <v>153</v>
      </c>
      <c r="AF62" s="32" t="s">
        <v>154</v>
      </c>
      <c r="AG62" s="36" t="s">
        <v>155</v>
      </c>
      <c r="AH62" s="36" t="s">
        <v>156</v>
      </c>
      <c r="AI62" s="36" t="s">
        <v>157</v>
      </c>
      <c r="AJ62" s="36" t="s">
        <v>158</v>
      </c>
      <c r="AK62" s="36" t="s">
        <v>159</v>
      </c>
      <c r="AL62" s="36" t="s">
        <v>160</v>
      </c>
      <c r="AM62" s="36" t="s">
        <v>161</v>
      </c>
      <c r="AN62" s="36" t="s">
        <v>162</v>
      </c>
      <c r="AO62" s="32" t="s">
        <v>163</v>
      </c>
      <c r="AP62" s="37" t="s">
        <v>164</v>
      </c>
      <c r="AQ62" s="37" t="s">
        <v>165</v>
      </c>
      <c r="AR62" s="37" t="s">
        <v>166</v>
      </c>
      <c r="AS62" s="37" t="s">
        <v>167</v>
      </c>
      <c r="AT62" s="37" t="s">
        <v>168</v>
      </c>
      <c r="AU62" s="37" t="s">
        <v>169</v>
      </c>
      <c r="AV62" s="36" t="s">
        <v>170</v>
      </c>
      <c r="AW62" s="36" t="s">
        <v>171</v>
      </c>
      <c r="AX62" s="32" t="s">
        <v>172</v>
      </c>
      <c r="AY62" s="36" t="s">
        <v>173</v>
      </c>
      <c r="AZ62" s="36" t="s">
        <v>174</v>
      </c>
      <c r="BA62" s="36" t="s">
        <v>175</v>
      </c>
      <c r="BB62" s="36" t="s">
        <v>176</v>
      </c>
      <c r="BC62" s="36" t="s">
        <v>177</v>
      </c>
      <c r="BD62" s="36" t="s">
        <v>178</v>
      </c>
      <c r="BE62" s="36" t="s">
        <v>179</v>
      </c>
      <c r="BF62" s="36" t="s">
        <v>180</v>
      </c>
      <c r="BG62" s="36" t="s">
        <v>200</v>
      </c>
    </row>
    <row r="64" spans="1:59" x14ac:dyDescent="0.3">
      <c r="G64" t="str">
        <f t="shared" ref="G64:AL64" si="1">IF(G62=G4,"-","help")</f>
        <v>-</v>
      </c>
      <c r="H64" t="str">
        <f t="shared" si="1"/>
        <v>-</v>
      </c>
      <c r="I64" t="str">
        <f t="shared" si="1"/>
        <v>-</v>
      </c>
      <c r="J64" t="str">
        <f t="shared" si="1"/>
        <v>-</v>
      </c>
      <c r="K64" t="str">
        <f t="shared" si="1"/>
        <v>-</v>
      </c>
      <c r="L64" t="str">
        <f t="shared" si="1"/>
        <v>-</v>
      </c>
      <c r="M64" t="str">
        <f t="shared" si="1"/>
        <v>-</v>
      </c>
      <c r="N64" t="str">
        <f t="shared" si="1"/>
        <v>-</v>
      </c>
      <c r="O64" t="str">
        <f t="shared" si="1"/>
        <v>-</v>
      </c>
      <c r="P64" t="str">
        <f t="shared" si="1"/>
        <v>-</v>
      </c>
      <c r="Q64" t="str">
        <f t="shared" si="1"/>
        <v>-</v>
      </c>
      <c r="R64" t="str">
        <f t="shared" si="1"/>
        <v>-</v>
      </c>
      <c r="S64" t="str">
        <f t="shared" si="1"/>
        <v>-</v>
      </c>
      <c r="T64" t="str">
        <f t="shared" si="1"/>
        <v>-</v>
      </c>
      <c r="U64" t="str">
        <f t="shared" si="1"/>
        <v>-</v>
      </c>
      <c r="V64" t="str">
        <f t="shared" si="1"/>
        <v>-</v>
      </c>
      <c r="W64" t="str">
        <f t="shared" si="1"/>
        <v>-</v>
      </c>
      <c r="X64" t="str">
        <f t="shared" si="1"/>
        <v>-</v>
      </c>
      <c r="Y64" t="str">
        <f t="shared" si="1"/>
        <v>-</v>
      </c>
      <c r="Z64" t="str">
        <f t="shared" si="1"/>
        <v>-</v>
      </c>
      <c r="AA64" t="str">
        <f t="shared" si="1"/>
        <v>-</v>
      </c>
      <c r="AB64" t="str">
        <f t="shared" si="1"/>
        <v>-</v>
      </c>
      <c r="AC64" t="str">
        <f t="shared" si="1"/>
        <v>-</v>
      </c>
      <c r="AD64" t="str">
        <f t="shared" si="1"/>
        <v>-</v>
      </c>
      <c r="AE64" t="str">
        <f t="shared" si="1"/>
        <v>-</v>
      </c>
      <c r="AF64" t="str">
        <f t="shared" si="1"/>
        <v>-</v>
      </c>
      <c r="AG64" t="str">
        <f t="shared" si="1"/>
        <v>-</v>
      </c>
      <c r="AH64" t="str">
        <f t="shared" si="1"/>
        <v>-</v>
      </c>
      <c r="AI64" t="str">
        <f t="shared" si="1"/>
        <v>-</v>
      </c>
      <c r="AJ64" t="str">
        <f t="shared" si="1"/>
        <v>-</v>
      </c>
      <c r="AK64" t="str">
        <f t="shared" si="1"/>
        <v>-</v>
      </c>
      <c r="AL64" t="str">
        <f t="shared" si="1"/>
        <v>-</v>
      </c>
      <c r="AM64" t="str">
        <f t="shared" ref="AM64:BF64" si="2">IF(AM62=AM4,"-","help")</f>
        <v>-</v>
      </c>
      <c r="AN64" t="str">
        <f t="shared" si="2"/>
        <v>-</v>
      </c>
      <c r="AO64" t="str">
        <f t="shared" si="2"/>
        <v>-</v>
      </c>
      <c r="AP64" t="str">
        <f t="shared" si="2"/>
        <v>-</v>
      </c>
      <c r="AQ64" t="str">
        <f t="shared" si="2"/>
        <v>-</v>
      </c>
      <c r="AR64" t="str">
        <f t="shared" si="2"/>
        <v>-</v>
      </c>
      <c r="AS64" t="str">
        <f t="shared" si="2"/>
        <v>-</v>
      </c>
      <c r="AT64" t="str">
        <f t="shared" si="2"/>
        <v>-</v>
      </c>
      <c r="AU64" t="str">
        <f t="shared" si="2"/>
        <v>-</v>
      </c>
      <c r="AV64" t="str">
        <f t="shared" si="2"/>
        <v>-</v>
      </c>
      <c r="AW64" t="str">
        <f t="shared" si="2"/>
        <v>-</v>
      </c>
      <c r="AX64" t="str">
        <f t="shared" si="2"/>
        <v>-</v>
      </c>
      <c r="AY64" t="str">
        <f t="shared" si="2"/>
        <v>-</v>
      </c>
      <c r="AZ64" t="str">
        <f t="shared" si="2"/>
        <v>-</v>
      </c>
      <c r="BA64" t="str">
        <f t="shared" si="2"/>
        <v>-</v>
      </c>
      <c r="BB64" t="str">
        <f t="shared" si="2"/>
        <v>-</v>
      </c>
      <c r="BC64" t="str">
        <f t="shared" si="2"/>
        <v>-</v>
      </c>
      <c r="BD64" t="str">
        <f t="shared" si="2"/>
        <v>-</v>
      </c>
      <c r="BE64" t="str">
        <f t="shared" si="2"/>
        <v>-</v>
      </c>
      <c r="BF64" t="str">
        <f t="shared" si="2"/>
        <v>-</v>
      </c>
    </row>
  </sheetData>
  <sheetProtection selectLockedCells="1" selectUnlockedCells="1"/>
  <phoneticPr fontId="13" type="noConversion"/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C42" sqref="C42"/>
    </sheetView>
  </sheetViews>
  <sheetFormatPr defaultColWidth="8.6640625" defaultRowHeight="14.4" x14ac:dyDescent="0.3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28" workbookViewId="0">
      <selection activeCell="C42" sqref="C42"/>
    </sheetView>
  </sheetViews>
  <sheetFormatPr defaultColWidth="8.6640625"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Zone Price Worsheet</vt:lpstr>
      <vt:lpstr>Zone Map</vt:lpstr>
      <vt:lpstr>Sheet2</vt:lpstr>
      <vt:lpstr>Sheet3</vt:lpstr>
      <vt:lpstr>Sheet4</vt:lpstr>
      <vt:lpstr>Sheet2!Print_Area</vt:lpstr>
      <vt:lpstr>Sheet2!Print_Titles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Roth</dc:creator>
  <cp:lastModifiedBy>Thomas Roth</cp:lastModifiedBy>
  <cp:revision/>
  <cp:lastPrinted>2021-08-18T19:36:01Z</cp:lastPrinted>
  <dcterms:created xsi:type="dcterms:W3CDTF">2013-07-26T15:45:34Z</dcterms:created>
  <dcterms:modified xsi:type="dcterms:W3CDTF">2024-06-12T09:55:34Z</dcterms:modified>
</cp:coreProperties>
</file>